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VNĚJŠÍ ČÁSTI KAN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VNĚJŠÍ ČÁSTI KANA...'!$C$123:$K$288</definedName>
    <definedName name="_xlnm.Print_Area" localSheetId="1">'SO 02 - VNĚJŠÍ ČÁSTI KANA...'!$C$4:$J$76,'SO 02 - VNĚJŠÍ ČÁSTI KANA...'!$C$82:$J$105,'SO 02 - VNĚJŠÍ ČÁSTI KANA...'!$C$111:$J$288</definedName>
    <definedName name="_xlnm.Print_Titles" localSheetId="1">'SO 02 - VNĚJŠÍ ČÁSTI KANA...'!$123:$123</definedName>
  </definedNames>
  <calcPr/>
</workbook>
</file>

<file path=xl/calcChain.xml><?xml version="1.0" encoding="utf-8"?>
<calcChain xmlns="http://schemas.openxmlformats.org/spreadsheetml/2006/main">
  <c i="2" l="1" r="P270"/>
  <c r="J37"/>
  <c r="J36"/>
  <c i="1" r="AY95"/>
  <c i="2" r="J35"/>
  <c i="1" r="AX95"/>
  <c i="2" r="BI286"/>
  <c r="BH286"/>
  <c r="BG286"/>
  <c r="BF286"/>
  <c r="T286"/>
  <c r="T277"/>
  <c r="R286"/>
  <c r="R277"/>
  <c r="P286"/>
  <c r="P277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06"/>
  <c r="BH206"/>
  <c r="BG206"/>
  <c r="BF206"/>
  <c r="T206"/>
  <c r="T205"/>
  <c r="R206"/>
  <c r="R205"/>
  <c r="P206"/>
  <c r="P205"/>
  <c r="BI202"/>
  <c r="BH202"/>
  <c r="BG202"/>
  <c r="BF202"/>
  <c r="T202"/>
  <c r="T201"/>
  <c r="R202"/>
  <c r="R201"/>
  <c r="P202"/>
  <c r="P201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1" r="L90"/>
  <c r="AM90"/>
  <c r="AM89"/>
  <c r="L89"/>
  <c r="AM87"/>
  <c r="L87"/>
  <c r="L85"/>
  <c r="L84"/>
  <c i="2" r="BK280"/>
  <c r="BK271"/>
  <c r="BK259"/>
  <c r="BK257"/>
  <c r="J190"/>
  <c r="BK133"/>
  <c r="BK263"/>
  <c r="J257"/>
  <c r="BK136"/>
  <c r="BK267"/>
  <c r="J267"/>
  <c r="BK245"/>
  <c r="J233"/>
  <c r="BK221"/>
  <c r="BK202"/>
  <c r="BK167"/>
  <c r="J162"/>
  <c r="J152"/>
  <c r="BK139"/>
  <c r="J271"/>
  <c r="J253"/>
  <c r="J202"/>
  <c r="BK249"/>
  <c r="J247"/>
  <c r="J245"/>
  <c r="J238"/>
  <c r="BK218"/>
  <c r="J194"/>
  <c r="BK190"/>
  <c r="J179"/>
  <c r="BK162"/>
  <c r="J139"/>
  <c r="J136"/>
  <c r="BK127"/>
  <c r="BK206"/>
  <c r="J192"/>
  <c r="BK236"/>
  <c r="BK286"/>
  <c r="J230"/>
  <c r="BK172"/>
  <c r="J286"/>
  <c r="BK130"/>
  <c r="J197"/>
  <c r="J187"/>
  <c r="J133"/>
  <c r="BK265"/>
  <c r="J259"/>
  <c r="J243"/>
  <c r="BK198"/>
  <c r="J164"/>
  <c r="BK230"/>
  <c r="BK160"/>
  <c r="BK170"/>
  <c r="BK224"/>
  <c r="BK269"/>
  <c r="J224"/>
  <c r="BK194"/>
  <c r="J144"/>
  <c r="BK215"/>
  <c r="J263"/>
  <c r="J265"/>
  <c r="J249"/>
  <c r="J206"/>
  <c r="J160"/>
  <c r="BK261"/>
  <c r="J251"/>
  <c r="J221"/>
  <c r="J172"/>
  <c r="BK197"/>
  <c r="J269"/>
  <c r="J261"/>
  <c r="BK251"/>
  <c r="J215"/>
  <c r="BK141"/>
  <c r="J198"/>
  <c r="BK241"/>
  <c r="BK192"/>
  <c r="J141"/>
  <c r="BK144"/>
  <c r="BK274"/>
  <c r="BK253"/>
  <c r="J241"/>
  <c r="J158"/>
  <c r="J280"/>
  <c r="BK247"/>
  <c r="BK233"/>
  <c r="J167"/>
  <c r="BK152"/>
  <c r="J255"/>
  <c r="J278"/>
  <c r="J218"/>
  <c r="BK164"/>
  <c r="BK278"/>
  <c r="J236"/>
  <c r="J170"/>
  <c r="J127"/>
  <c r="J274"/>
  <c r="BK255"/>
  <c r="BK238"/>
  <c r="BK179"/>
  <c r="J130"/>
  <c r="BK187"/>
  <c r="BK243"/>
  <c r="BK158"/>
  <c i="1" r="AS94"/>
  <c i="2" l="1" r="T196"/>
  <c r="P126"/>
  <c r="P125"/>
  <c r="P124"/>
  <c i="1" r="AU95"/>
  <c i="2" r="R196"/>
  <c r="R270"/>
  <c r="BK196"/>
  <c r="J196"/>
  <c r="J99"/>
  <c r="BK270"/>
  <c r="J270"/>
  <c r="J103"/>
  <c r="BK126"/>
  <c r="J126"/>
  <c r="J98"/>
  <c r="R214"/>
  <c r="R126"/>
  <c r="P214"/>
  <c r="T126"/>
  <c r="P196"/>
  <c r="BK214"/>
  <c r="J214"/>
  <c r="J102"/>
  <c r="T214"/>
  <c r="T270"/>
  <c r="BK201"/>
  <c r="J201"/>
  <c r="J100"/>
  <c r="BK205"/>
  <c r="J205"/>
  <c r="J101"/>
  <c r="BK277"/>
  <c r="J277"/>
  <c r="J104"/>
  <c r="BE130"/>
  <c r="BE162"/>
  <c r="BE172"/>
  <c r="BE198"/>
  <c r="E85"/>
  <c r="J89"/>
  <c r="BE139"/>
  <c r="BE141"/>
  <c r="BE144"/>
  <c r="BE158"/>
  <c r="BE164"/>
  <c r="BE218"/>
  <c r="BE221"/>
  <c r="BE224"/>
  <c r="BE249"/>
  <c r="BE251"/>
  <c r="BE133"/>
  <c r="BE197"/>
  <c r="BE202"/>
  <c r="BE192"/>
  <c r="BE152"/>
  <c r="BE257"/>
  <c r="BE263"/>
  <c r="BE269"/>
  <c r="BE274"/>
  <c r="F121"/>
  <c r="BE136"/>
  <c r="BE170"/>
  <c r="BE190"/>
  <c r="BE206"/>
  <c r="BE230"/>
  <c r="BE233"/>
  <c r="BE238"/>
  <c r="BE243"/>
  <c r="BE245"/>
  <c r="BE247"/>
  <c r="BE255"/>
  <c r="BE280"/>
  <c r="BE286"/>
  <c r="BE127"/>
  <c r="BE160"/>
  <c r="BE167"/>
  <c r="BE187"/>
  <c r="BE194"/>
  <c r="BE236"/>
  <c r="BE241"/>
  <c r="BE261"/>
  <c r="BE265"/>
  <c r="BE267"/>
  <c r="BE179"/>
  <c r="BE215"/>
  <c r="BE253"/>
  <c r="BE259"/>
  <c r="BE271"/>
  <c r="BE278"/>
  <c i="1" r="AU94"/>
  <c i="2" r="F35"/>
  <c i="1" r="BB95"/>
  <c r="BB94"/>
  <c r="AX94"/>
  <c i="2" r="F34"/>
  <c i="1" r="BA95"/>
  <c r="BA94"/>
  <c r="W30"/>
  <c i="2" r="F36"/>
  <c i="1" r="BC95"/>
  <c r="BC94"/>
  <c r="AY94"/>
  <c i="2" r="F37"/>
  <c i="1" r="BD95"/>
  <c r="BD94"/>
  <c r="W33"/>
  <c i="2" r="J34"/>
  <c i="1" r="AW95"/>
  <c i="2" l="1" r="R125"/>
  <c r="R124"/>
  <c r="T125"/>
  <c r="T124"/>
  <c r="BK125"/>
  <c r="BK124"/>
  <c r="J124"/>
  <c r="J96"/>
  <c i="1" r="W32"/>
  <c i="2" r="F33"/>
  <c i="1" r="AZ95"/>
  <c r="AZ94"/>
  <c r="W29"/>
  <c r="AW94"/>
  <c r="AK30"/>
  <c i="2" r="J33"/>
  <c i="1" r="AV95"/>
  <c r="AT95"/>
  <c r="W31"/>
  <c i="2" l="1" r="J125"/>
  <c r="J97"/>
  <c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<sst xmlns="http://schemas.openxmlformats.org/spreadsheetml/2006/main">
  <si>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</si>
  <si>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</si>
  <si>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</si>
  <si>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</si>
  <si>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</si>
  <si>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{03c72acc-8091-425b-94ca-ba7fcbe65ca3}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</si>
  <si>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</si>
  <si>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</si>
  <si>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</si>
  <si>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</si>
  <si>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</si>
  <si>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</si>
  <si>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</si>
  <si>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</si>
  <si>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</si>
  <si>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</si>
  <si>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</si>
  <si>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VODOVODNÍ SÍTĚ A ODPADŮ - 2. ETAPA - DOPLNĚNÍ</t>
  </si>
  <si>
    <t>KSO:</t>
  </si>
  <si>
    <t>CC-CZ:</t>
  </si>
  <si>
    <t>Místo:</t>
  </si>
  <si>
    <t>Ostrava-Hrabůvka</t>
  </si>
  <si>
    <t>Datum:</t>
  </si>
  <si>
    <t>22. 10. 2024</t>
  </si>
  <si>
    <t>Zadavatel:</t>
  </si>
  <si>
    <t>IČ:</t>
  </si>
  <si>
    <t>GYMNÁZIIUM, OSTRAVA - HRABŮVKA, P.O.</t>
  </si>
  <si>
    <t>DIČ:</t>
  </si>
  <si>
    <t>Uchazeč:</t>
  </si>
  <si>
    <t>Vyplň údaj</t>
  </si>
  <si>
    <t>Projektant:</t>
  </si>
  <si>
    <t>Ing.arch. Kamil Zezula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</si>
  <si>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</si>
  <si>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</si>
  <si>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</si>
  <si>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</si>
  <si>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</si>
  <si>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</si>
  <si>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</si>
  <si>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</si>
  <si>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</si>
  <si>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</si>
  <si>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</si>
  <si>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</si>
  <si>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</si>
  <si>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</si>
  <si>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</si>
  <si>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</si>
  <si>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</si>
  <si>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</si>
  <si>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</si>
  <si>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</si>
  <si>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</si>
  <si>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</si>
  <si>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</si>
  <si>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</si>
  <si>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</si>
  <si>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</si>
  <si>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</si>
  <si>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</si>
  <si>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</si>
  <si>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</si>
  <si>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</si>
  <si>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</si>
  <si>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</si>
  <si>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</si>
  <si>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</si>
  <si>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</si>
  <si>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</si>
  <si>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</si>
  <si>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</si>
  <si>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</si>
  <si>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</si>
  <si>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</si>
  <si>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</si>
  <si>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</si>
  <si>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</si>
  <si>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</si>
  <si>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</si>
  <si>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</si>
  <si>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</si>
  <si>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</si>
  <si>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VNĚJŠÍ ČÁSTI KANALIZACE</t>
  </si>
  <si>
    <t>STA</t>
  </si>
  <si>
    <t>1</t>
  </si>
  <si>
    <t>{c782c20c-9494-4bb1-9537-79b2e6f52e8a}</t>
  </si>
  <si>
    <t>2</t>
  </si>
  <si>
    <t>KRYCÍ LIST SOUPISU PRACÍ</t>
  </si>
  <si>
    <t>Objekt:</t>
  </si>
  <si>
    <t>SO 02 - VNĚJŠÍ ČÁSTI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</si>
  <si>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</si>
  <si>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</si>
  <si>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</si>
  <si>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</si>
  <si>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</si>
  <si>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</si>
  <si>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</si>
  <si>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</si>
  <si>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</si>
  <si>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</si>
  <si>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</si>
  <si>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</si>
  <si>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</si>
  <si>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</si>
  <si>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</si>
  <si>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</si>
  <si>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</si>
  <si>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</si>
  <si>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</si>
  <si>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</si>
  <si>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</si>
  <si>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</si>
  <si>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</si>
  <si>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</si>
  <si>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</si>
  <si>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</si>
  <si>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</si>
  <si>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</si>
  <si>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</si>
  <si>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</si>
  <si>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</si>
  <si>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</si>
  <si>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</si>
  <si>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</si>
  <si>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4</t>
  </si>
  <si>
    <t>-345902508</t>
  </si>
  <si>
    <t>VV</t>
  </si>
  <si>
    <t>"v místě šachty Š1"</t>
  </si>
  <si>
    <t>10</t>
  </si>
  <si>
    <t>113107436</t>
  </si>
  <si>
    <t>Odstranění podkladu z betonu vyztuženého sítěmi tl přes 100 do 150 mm při překopech strojně pl do 15 m2</t>
  </si>
  <si>
    <t>-1142763398</t>
  </si>
  <si>
    <t>"zásah v okolí šachty Š24"</t>
  </si>
  <si>
    <t>5*2</t>
  </si>
  <si>
    <t>3</t>
  </si>
  <si>
    <t>119001405</t>
  </si>
  <si>
    <t>Dočasné zajištění potrubí z PE DN do 200 mm</t>
  </si>
  <si>
    <t>m</t>
  </si>
  <si>
    <t>-808148710</t>
  </si>
  <si>
    <t>"v místě křížení s areálovými sítěmi"</t>
  </si>
  <si>
    <t>119001412</t>
  </si>
  <si>
    <t>Dočasné zajištění potrubí betonového, ŽB nebo kameninového DN přes 200 do 500 mm</t>
  </si>
  <si>
    <t>-1090309918</t>
  </si>
  <si>
    <t>5</t>
  </si>
  <si>
    <t>120001101</t>
  </si>
  <si>
    <t>Příplatek za ztížení odkopávky nebo prokopávky v blízkosti inženýrských sítí</t>
  </si>
  <si>
    <t>m3</t>
  </si>
  <si>
    <t>217880119</t>
  </si>
  <si>
    <t>3*1,2*2,5</t>
  </si>
  <si>
    <t>6</t>
  </si>
  <si>
    <t>131151202</t>
  </si>
  <si>
    <t>Hloubení jam zapažených v hornině třídy těžitelnosti I skupiny 1 a 2 objem do 50 m3 strojně</t>
  </si>
  <si>
    <t>-885687737</t>
  </si>
  <si>
    <t>"v místě revizních šachet DN1000"</t>
  </si>
  <si>
    <t>(2*2*1,5)*6</t>
  </si>
  <si>
    <t>7</t>
  </si>
  <si>
    <t>132154204</t>
  </si>
  <si>
    <t>Hloubení zapažených rýh š do 2000 mm v hornině třídy těžitelnosti I skupiny 1 a 2 objem do 500 m3</t>
  </si>
  <si>
    <t>-632716561</t>
  </si>
  <si>
    <t>"úsek č.1"</t>
  </si>
  <si>
    <t>(6,5*1,2*2,8)+(16,5*1,2*1,8)</t>
  </si>
  <si>
    <t>43*1,2*1,2</t>
  </si>
  <si>
    <t>"garáž"</t>
  </si>
  <si>
    <t>5*1*1</t>
  </si>
  <si>
    <t>Součet</t>
  </si>
  <si>
    <t>8</t>
  </si>
  <si>
    <t>151101101</t>
  </si>
  <si>
    <t>Zřízení příložného pažení a rozepření stěn rýh hl do 2 m</t>
  </si>
  <si>
    <t>-70608686</t>
  </si>
  <si>
    <t>16,5*1,8*2</t>
  </si>
  <si>
    <t>"úsek č.2"</t>
  </si>
  <si>
    <t>43*1,2*2</t>
  </si>
  <si>
    <t>9</t>
  </si>
  <si>
    <t>151101102</t>
  </si>
  <si>
    <t>Zřízení příložného pažení a rozepření stěn rýh hl přes 2 do 4 m</t>
  </si>
  <si>
    <t>-635032328</t>
  </si>
  <si>
    <t>6,5*2,8*2</t>
  </si>
  <si>
    <t>151101111</t>
  </si>
  <si>
    <t>Odstranění příložného pažení a rozepření stěn rýh hl do 2 m</t>
  </si>
  <si>
    <t>46714293</t>
  </si>
  <si>
    <t>162,6</t>
  </si>
  <si>
    <t>11</t>
  </si>
  <si>
    <t>151101112</t>
  </si>
  <si>
    <t>Odstranění příložného pažení a rozepření stěn rýh hl přes 2 do 4 m</t>
  </si>
  <si>
    <t>-2012069103</t>
  </si>
  <si>
    <t>36,4</t>
  </si>
  <si>
    <t>161102111</t>
  </si>
  <si>
    <t>Svislé přemístění výkopku do 2,5 m z kamenouhelných hlušin</t>
  </si>
  <si>
    <t>-1738642407</t>
  </si>
  <si>
    <t>"hloubení jam + rýh"</t>
  </si>
  <si>
    <t>36+124,4</t>
  </si>
  <si>
    <t>13</t>
  </si>
  <si>
    <t>162251101</t>
  </si>
  <si>
    <t>Vodorovné přemístění do 20 m výkopku/sypaniny z horniny třídy těžitelnosti I skupiny 1 až 3</t>
  </si>
  <si>
    <t>1779698104</t>
  </si>
  <si>
    <t>"hloubení jam + rýh -zásyp výkopkem"</t>
  </si>
  <si>
    <t>36+124,4-105,34</t>
  </si>
  <si>
    <t>14</t>
  </si>
  <si>
    <t>167151101</t>
  </si>
  <si>
    <t>Nakládání výkopku z hornin třídy těžitelnosti I skupiny 1 až 3 do 100 m3</t>
  </si>
  <si>
    <t>1461958684</t>
  </si>
  <si>
    <t>55,06</t>
  </si>
  <si>
    <t>15</t>
  </si>
  <si>
    <t>174101101</t>
  </si>
  <si>
    <t>Zásyp jam, šachet rýh nebo kolem objektů sypaninou se zhutněním</t>
  </si>
  <si>
    <t>373883806</t>
  </si>
  <si>
    <t>"úsek č.1 = prohozeným výkopkem"</t>
  </si>
  <si>
    <t>(6,5*1,2*(2,8-0,1-0,5))+(16,5*1,2*(1,8-0,1-0,5))</t>
  </si>
  <si>
    <t>"úsek č.2 = prohozeným výkopkem"</t>
  </si>
  <si>
    <t>43*1,2*(1,8-0,1-0,5)</t>
  </si>
  <si>
    <t>"garáž = prohozeným výkopkem"</t>
  </si>
  <si>
    <t>5*1*(1-0,1-0,4)</t>
  </si>
  <si>
    <t>16</t>
  </si>
  <si>
    <t>175151101</t>
  </si>
  <si>
    <t>Obsypání potrubí strojně sypaninou bez prohození, uloženou do 3 m</t>
  </si>
  <si>
    <t>-375664926</t>
  </si>
  <si>
    <t>23*1,2*0,5</t>
  </si>
  <si>
    <t>43*1,2*0,5</t>
  </si>
  <si>
    <t>5*1*0,4</t>
  </si>
  <si>
    <t>17</t>
  </si>
  <si>
    <t>M</t>
  </si>
  <si>
    <t>58337302</t>
  </si>
  <si>
    <t>štěrkopísek frakce 0/16</t>
  </si>
  <si>
    <t>t</t>
  </si>
  <si>
    <t>1273090158</t>
  </si>
  <si>
    <t>41,6</t>
  </si>
  <si>
    <t>41,6*2 'Přepočtené koeficientem množství</t>
  </si>
  <si>
    <t>18</t>
  </si>
  <si>
    <t>181111111</t>
  </si>
  <si>
    <t>Plošná úprava terénu do 500 m2 zemina skupiny 1 až 4 nerovnosti přes 50 do 100 mm v rovinně a svahu do 1:5</t>
  </si>
  <si>
    <t>1319973416</t>
  </si>
  <si>
    <t>66*2</t>
  </si>
  <si>
    <t>19</t>
  </si>
  <si>
    <t>181451311</t>
  </si>
  <si>
    <t>Založení trávníku strojně v jedné operaci v rovině nebo na svahu do 1:5</t>
  </si>
  <si>
    <t>-445095034</t>
  </si>
  <si>
    <t>132</t>
  </si>
  <si>
    <t>20</t>
  </si>
  <si>
    <t>00572470</t>
  </si>
  <si>
    <t>osivo směs travní univerzál</t>
  </si>
  <si>
    <t>kg</t>
  </si>
  <si>
    <t>1971412304</t>
  </si>
  <si>
    <t>132*0,025 'Přepočtené koeficientem množství</t>
  </si>
  <si>
    <t>Zakládání</t>
  </si>
  <si>
    <t>273361412</t>
  </si>
  <si>
    <t>Výztuž základových desek ze svařovaných sítí přes 3,5 do 6 kg/m2</t>
  </si>
  <si>
    <t>-391997973</t>
  </si>
  <si>
    <t>22</t>
  </si>
  <si>
    <t>31316008</t>
  </si>
  <si>
    <t>síť výztužná svařovaná DIN 488 jakost B500A 100x100mm drát D 8mm</t>
  </si>
  <si>
    <t>894102547</t>
  </si>
  <si>
    <t>"v okolí šachty Š24"</t>
  </si>
  <si>
    <t>10*1</t>
  </si>
  <si>
    <t>Vodorovné konstrukce</t>
  </si>
  <si>
    <t>23</t>
  </si>
  <si>
    <t>451315126</t>
  </si>
  <si>
    <t>Podkladní nebo výplňová vrstva z betonu C 20/25 tl do 150 mm</t>
  </si>
  <si>
    <t>-1895463157</t>
  </si>
  <si>
    <t>"oprava v okolí šachty Š24"</t>
  </si>
  <si>
    <t>Komunikace</t>
  </si>
  <si>
    <t>24</t>
  </si>
  <si>
    <t>564231011</t>
  </si>
  <si>
    <t>Podklad nebo podsyp ze štěrkopísku ŠP plochy do 100 m2 tl 100 mm</t>
  </si>
  <si>
    <t>1074502781</t>
  </si>
  <si>
    <t>23*1,2</t>
  </si>
  <si>
    <t>43*1,2</t>
  </si>
  <si>
    <t>5*1</t>
  </si>
  <si>
    <t>Trubní vedení</t>
  </si>
  <si>
    <t>25</t>
  </si>
  <si>
    <t>830361811</t>
  </si>
  <si>
    <t>Bourání stávajícího kameninového potrubí DN přes 150 do 250</t>
  </si>
  <si>
    <t>1211191367</t>
  </si>
  <si>
    <t>"demontáž původního areálového potrubí"</t>
  </si>
  <si>
    <t>66</t>
  </si>
  <si>
    <t>26</t>
  </si>
  <si>
    <t>871313121</t>
  </si>
  <si>
    <t>Montáž kanalizačního potrubí hladkého plnostěnného SN 8 z PVC-U DN 160</t>
  </si>
  <si>
    <t>-726673122</t>
  </si>
  <si>
    <t>"DN110 u garáže"</t>
  </si>
  <si>
    <t>27</t>
  </si>
  <si>
    <t>28611118</t>
  </si>
  <si>
    <t>trubka kanalizační PVC-U plnostěnná jednovrstvá DN 110x1000mm SN8</t>
  </si>
  <si>
    <t>-1981469075</t>
  </si>
  <si>
    <t>5*1,03 'Přepočtené koeficientem množství</t>
  </si>
  <si>
    <t>28</t>
  </si>
  <si>
    <t>871353121</t>
  </si>
  <si>
    <t>Montáž kanalizačního potrubí hladkého plnostěnného SN 8 z PVC-U DN 200</t>
  </si>
  <si>
    <t>-1283759438</t>
  </si>
  <si>
    <t>43</t>
  </si>
  <si>
    <t>29</t>
  </si>
  <si>
    <t>28611211</t>
  </si>
  <si>
    <t>trubka kanalizační PVC-U plnostěnná jednovrstvá DN 200x6000mm SN8</t>
  </si>
  <si>
    <t>-1130917094</t>
  </si>
  <si>
    <t>66*1,03 'Přepočtené koeficientem množství</t>
  </si>
  <si>
    <t>30</t>
  </si>
  <si>
    <t>877260341</t>
  </si>
  <si>
    <t>Montáž lapačů střešních splavenin na kanalizačním potrubí z PP nebo tvrdého PVC trub hladkých plnostěnných DN 100</t>
  </si>
  <si>
    <t>kus</t>
  </si>
  <si>
    <t>-247356116</t>
  </si>
  <si>
    <t>"u garáže"</t>
  </si>
  <si>
    <t>31</t>
  </si>
  <si>
    <t>56231163</t>
  </si>
  <si>
    <t>lapač střešních splavenin se zápachovou klapkou a lapacím košem DN 125/110</t>
  </si>
  <si>
    <t>66379757</t>
  </si>
  <si>
    <t>32</t>
  </si>
  <si>
    <t>877350330</t>
  </si>
  <si>
    <t>Montáž spojek na kanalizačním potrubí z PP nebo tvrdého PVC trub hladkých plnostěnných DN 200</t>
  </si>
  <si>
    <t>-756769177</t>
  </si>
  <si>
    <t>"přechodka PVC/KAM"</t>
  </si>
  <si>
    <t>33</t>
  </si>
  <si>
    <t>28617236</t>
  </si>
  <si>
    <t>spojka přesuvná kanalizační PP třívrstvá DN 200</t>
  </si>
  <si>
    <t>418337426</t>
  </si>
  <si>
    <t>34</t>
  </si>
  <si>
    <t>892271111</t>
  </si>
  <si>
    <t>Tlaková zkouška vodou potrubí DN 100 nebo 125</t>
  </si>
  <si>
    <t>2079651039</t>
  </si>
  <si>
    <t>35</t>
  </si>
  <si>
    <t>892351111</t>
  </si>
  <si>
    <t>Tlaková zkouška vodou potrubí DN 150 nebo 200</t>
  </si>
  <si>
    <t>1000005770</t>
  </si>
  <si>
    <t>36</t>
  </si>
  <si>
    <t>892372111</t>
  </si>
  <si>
    <t>Zabezpečení konců potrubí DN do 300 při tlakových zkouškách vodou</t>
  </si>
  <si>
    <t>-85296533</t>
  </si>
  <si>
    <t>37</t>
  </si>
  <si>
    <t>894812206</t>
  </si>
  <si>
    <t>Revizní a čistící šachta z PP šachtové dno DN 425/200 průtočné 30°,60°,90°</t>
  </si>
  <si>
    <t>-337376137</t>
  </si>
  <si>
    <t>38</t>
  </si>
  <si>
    <t>894812207</t>
  </si>
  <si>
    <t>Revizní a čistící šachta z PP šachtové dno DN 425/200 s přítokem tvaru T</t>
  </si>
  <si>
    <t>-1450039017</t>
  </si>
  <si>
    <t>39</t>
  </si>
  <si>
    <t>894812231</t>
  </si>
  <si>
    <t>Revizní a čistící šachta z PP DN 425 šachtová roura korugovaná bez hrdla světlé hloubky 1500 mm</t>
  </si>
  <si>
    <t>985551558</t>
  </si>
  <si>
    <t>40</t>
  </si>
  <si>
    <t>894812249</t>
  </si>
  <si>
    <t>Příplatek k rourám revizní a čistící šachty z PP DN 425 za uříznutí šachtové roury</t>
  </si>
  <si>
    <t>-2071876647</t>
  </si>
  <si>
    <t>41</t>
  </si>
  <si>
    <t>894812257</t>
  </si>
  <si>
    <t>Revizní a čistící šachta z PP DN 425 poklop plastový pochůzí pro třídu zatížení A15</t>
  </si>
  <si>
    <t>1104622070</t>
  </si>
  <si>
    <t>42</t>
  </si>
  <si>
    <t>894812316</t>
  </si>
  <si>
    <t>Revizní a čistící šachta z PP typ DN 600/200 šachtové dno průtočné 30°, 60°, 90°</t>
  </si>
  <si>
    <t>-162179851</t>
  </si>
  <si>
    <t>894812317</t>
  </si>
  <si>
    <t>Revizní a čistící šachta z PP typ DN 600/200 šachtové dno s přítokem tvaru T</t>
  </si>
  <si>
    <t>1382829971</t>
  </si>
  <si>
    <t>44</t>
  </si>
  <si>
    <t>894812332</t>
  </si>
  <si>
    <t>Revizní a čistící šachta z PP DN 600 šachtová roura korugovaná světlé hloubky 2000 mm</t>
  </si>
  <si>
    <t>2137682753</t>
  </si>
  <si>
    <t>45</t>
  </si>
  <si>
    <t>894812339</t>
  </si>
  <si>
    <t>Příplatek k rourám revizní a čistící šachty z PP DN 600 za uříznutí šachtové roury</t>
  </si>
  <si>
    <t>333434569</t>
  </si>
  <si>
    <t>46</t>
  </si>
  <si>
    <t>894812354</t>
  </si>
  <si>
    <t>Revizní a čistící šachta z PP DN 600 poklop litinový pro třídu zatížení A15 s plastovým konusem</t>
  </si>
  <si>
    <t>418696427</t>
  </si>
  <si>
    <t>47</t>
  </si>
  <si>
    <t>998276101</t>
  </si>
  <si>
    <t>Přesun hmot pro trubní vedení z trub z plastických hmot otevřený výkop</t>
  </si>
  <si>
    <t>712938489</t>
  </si>
  <si>
    <t>Ostatní konstrukce a práce-bourání</t>
  </si>
  <si>
    <t>48</t>
  </si>
  <si>
    <t>919735123</t>
  </si>
  <si>
    <t>Řezání stávajícího betonového krytu hl přes 100 do 150 mm</t>
  </si>
  <si>
    <t>1921463397</t>
  </si>
  <si>
    <t>49</t>
  </si>
  <si>
    <t>963015171</t>
  </si>
  <si>
    <t>Demontáž prefabrikovaných krycích desek kanálů, šachet nebo žump do hmotnosti 4 t</t>
  </si>
  <si>
    <t>-940831778</t>
  </si>
  <si>
    <t>"demontáž stávajících betonových šachet"</t>
  </si>
  <si>
    <t>997</t>
  </si>
  <si>
    <t>Přesun sutě</t>
  </si>
  <si>
    <t>50</t>
  </si>
  <si>
    <t>997006519</t>
  </si>
  <si>
    <t>Příplatek k vodorovnému přemístění suti na skládku ZKD 1 km přes 1 km</t>
  </si>
  <si>
    <t>-322597734</t>
  </si>
  <si>
    <t>(16,25+110,12)*10</t>
  </si>
  <si>
    <t>51</t>
  </si>
  <si>
    <t>997221862</t>
  </si>
  <si>
    <t>Poplatek za uložení na recyklační skládce (skládkovné) stavebního odpadu z armovaného betonu pod kódem 17 01 01</t>
  </si>
  <si>
    <t>-2085967752</t>
  </si>
  <si>
    <t>"demontáž ŽB plochy u garáže * objemová hmotnost"</t>
  </si>
  <si>
    <t>(10*1*0,15)*2,5</t>
  </si>
  <si>
    <t>"demontáž revizních šachet"</t>
  </si>
  <si>
    <t>5*2,5</t>
  </si>
  <si>
    <t>52</t>
  </si>
  <si>
    <t>997221873</t>
  </si>
  <si>
    <t>Poplatek za uložení na recyklační skládce (skládkovné) stavebního odpadu zeminy a kamení zatříděného do Katalogu odpadů pod kódem 17 05 04</t>
  </si>
  <si>
    <t>748883447</t>
  </si>
  <si>
    <t>"přebytečná zemina z výkopku"</t>
  </si>
  <si>
    <t>55,06*2,0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</si>
</sst>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VODOVODNÍ SÍTĚ A ODPADŮ - 2. ETAPA - DOPLNĚNÍ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Ostrava-Hrabůvka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GYMNÁZIIUM, OSTRAVA - HRABŮVKA,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Ing.arch. Kamil Zezula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02 - VNĚJŠÍ ČÁSTI KANA...'!J30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02 - VNĚJŠÍ ČÁSTI KANA...'!P124</f>
        <v>0</v>
      </c>
      <c r="AV95" s="128">
        <f>'SO 02 - VNĚJŠÍ ČÁSTI KANA...'!J33</f>
        <v>0</v>
      </c>
      <c r="AW95" s="128">
        <f>'SO 02 - VNĚJŠÍ ČÁSTI KANA...'!J34</f>
        <v>0</v>
      </c>
      <c r="AX95" s="128">
        <f>'SO 02 - VNĚJŠÍ ČÁSTI KANA...'!J35</f>
        <v>0</v>
      </c>
      <c r="AY95" s="128">
        <f>'SO 02 - VNĚJŠÍ ČÁSTI KANA...'!J36</f>
        <v>0</v>
      </c>
      <c r="AZ95" s="128">
        <f>'SO 02 - VNĚJŠÍ ČÁSTI KANA...'!F33</f>
        <v>0</v>
      </c>
      <c r="BA95" s="128">
        <f>'SO 02 - VNĚJŠÍ ČÁSTI KANA...'!F34</f>
        <v>0</v>
      </c>
      <c r="BB95" s="128">
        <f>'SO 02 - VNĚJŠÍ ČÁSTI KANA...'!F35</f>
        <v>0</v>
      </c>
      <c r="BC95" s="128">
        <f>'SO 02 - VNĚJŠÍ ČÁSTI KANA...'!F36</f>
        <v>0</v>
      </c>
      <c r="BD95" s="130">
        <f>'SO 02 - VNĚJŠÍ ČÁSTI KANA...'!F37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wWzSrhMn0uoWZ8KihaVvN5Y+++dkbYZDUW/xn1h4TfQe9Dn7QJQRfnU26zZDyxUYnm/rXQ08gFWdqsHi7pIYw==" hashValue="COXr1n5Qx3Up5klTVWO96r64YdU+AG6kJmEFPOUFA0M/5NYkvZpVO0ZQkQB7i7WVsSb1T61xD69s/HfLv6/+P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VNĚJŠÍ ČÁSTI KAN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REKONSTRUKCE VODOVODNÍ SÍTĚ A ODPADŮ - 2. ETAPA - DOPLNĚNÍ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22. 10. 2024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ROUND((SUM(BE124:BE288)),  2)</f>
        <v>0</v>
      </c>
      <c r="G33" s="38"/>
      <c r="H33" s="38"/>
      <c r="I33" s="151">
        <v>0.20999999999999999</v>
      </c>
      <c r="J33" s="150">
        <f>ROUND(((SUM(BE124:BE288))*I33),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ROUND((SUM(BF124:BF288)),  2)</f>
        <v>0</v>
      </c>
      <c r="G34" s="38"/>
      <c r="H34" s="38"/>
      <c r="I34" s="151">
        <v>0.12</v>
      </c>
      <c r="J34" s="150">
        <f>ROUND(((SUM(BF124:BF288))*I34),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ROUND((SUM(BG124:BG288)),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ROUND((SUM(BH124:BH288)),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ROUND((SUM(BI124:BI288)),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VODOVODNÍ SÍTĚ A ODPADŮ - 2. ETAPA - DOPLNĚNÍ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VNĚJŠÍ ČÁSTI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Ostrava-Hrabůvka</v>
      </c>
      <c r="G89" s="40"/>
      <c r="H89" s="40"/>
      <c r="I89" s="32" t="s">
        <v>22</v>
      </c>
      <c r="J89" s="79" t="str">
        <f>IF(J12="","",J12)</f>
        <v>22. 10. 2024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GYMNÁZIIUM, OSTRAVA - HRABŮVKA, P.O.</v>
      </c>
      <c r="G91" s="40"/>
      <c r="H91" s="40"/>
      <c r="I91" s="32" t="s">
        <v>30</v>
      </c>
      <c r="J91" s="36" t="str">
        <f>E21</f>
        <v>Ing.arch. Kamil Zezula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J126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J196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J201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J205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J214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J270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J277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103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0" t="str">
        <f>E7</f>
        <v>REKONSTRUKCE VODOVODNÍ SÍTĚ A ODPADŮ - 2. ETAPA - DOPLNĚNÍ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02 - VNĚJŠÍ ČÁSTI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Ostrava-Hrabůvka</v>
      </c>
      <c r="G118" s="40"/>
      <c r="H118" s="40"/>
      <c r="I118" s="32" t="s">
        <v>22</v>
      </c>
      <c r="J118" s="79" t="str">
        <f>IF(J12="","",J12)</f>
        <v>22. 10. 2024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GYMNÁZIIUM, OSTRAVA - HRABŮVKA, P.O.</v>
      </c>
      <c r="G120" s="40"/>
      <c r="H120" s="40"/>
      <c r="I120" s="32" t="s">
        <v>30</v>
      </c>
      <c r="J120" s="36" t="str">
        <f>E21</f>
        <v>Ing.arch. Kamil Zezula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Ing. Tomáš Janošec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87"/>
      <c r="B123" s="188"/>
      <c r="C123" s="189" t="s">
        <v>104</v>
      </c>
      <c r="D123" s="190" t="s">
        <v>61</v>
      </c>
      <c r="E123" s="190" t="s">
        <v>57</v>
      </c>
      <c r="F123" s="190" t="s">
        <v>58</v>
      </c>
      <c r="G123" s="190" t="s">
        <v>105</v>
      </c>
      <c r="H123" s="190" t="s">
        <v>106</v>
      </c>
      <c r="I123" s="190" t="s">
        <v>107</v>
      </c>
      <c r="J123" s="191" t="s">
        <v>92</v>
      </c>
      <c r="K123" s="192" t="s">
        <v>108</v>
      </c>
      <c r="L123" s="193"/>
      <c r="M123" s="100" t="s">
        <v>1</v>
      </c>
      <c r="N123" s="101" t="s">
        <v>40</v>
      </c>
      <c r="O123" s="101" t="s">
        <v>109</v>
      </c>
      <c r="P123" s="101" t="s">
        <v>110</v>
      </c>
      <c r="Q123" s="101" t="s">
        <v>111</v>
      </c>
      <c r="R123" s="101" t="s">
        <v>112</v>
      </c>
      <c r="S123" s="101" t="s">
        <v>113</v>
      </c>
      <c r="T123" s="102" t="s">
        <v>114</v>
      </c>
      <c r="U123" s="187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/>
    </row>
    <row r="124" s="2" customFormat="1" ht="22.8" customHeight="1">
      <c r="A124" s="38"/>
      <c r="B124" s="39"/>
      <c r="C124" s="107" t="s">
        <v>115</v>
      </c>
      <c r="D124" s="40"/>
      <c r="E124" s="40"/>
      <c r="F124" s="40"/>
      <c r="G124" s="40"/>
      <c r="H124" s="40"/>
      <c r="I124" s="40"/>
      <c r="J124" s="194">
        <f>BK124</f>
        <v>0</v>
      </c>
      <c r="K124" s="40"/>
      <c r="L124" s="44"/>
      <c r="M124" s="103"/>
      <c r="N124" s="195"/>
      <c r="O124" s="104"/>
      <c r="P124" s="196">
        <f>P125</f>
        <v>0</v>
      </c>
      <c r="Q124" s="104"/>
      <c r="R124" s="196">
        <f>R125</f>
        <v>85.934941219999985</v>
      </c>
      <c r="S124" s="104"/>
      <c r="T124" s="197">
        <f>T125</f>
        <v>17.417999999999999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94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75</v>
      </c>
      <c r="E125" s="202" t="s">
        <v>116</v>
      </c>
      <c r="F125" s="202" t="s">
        <v>117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P126+P196+P201+P205+P214+P270+P277</f>
        <v>0</v>
      </c>
      <c r="Q125" s="207"/>
      <c r="R125" s="208">
        <f>R126+R196+R201+R205+R214+R270+R277</f>
        <v>85.934941219999985</v>
      </c>
      <c r="S125" s="207"/>
      <c r="T125" s="209">
        <f>T126+T196+T201+T205+T214+T270+T277</f>
        <v>17.417999999999999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84</v>
      </c>
      <c r="AT125" s="211" t="s">
        <v>75</v>
      </c>
      <c r="AU125" s="211" t="s">
        <v>76</v>
      </c>
      <c r="AY125" s="210" t="s">
        <v>118</v>
      </c>
      <c r="BK125" s="212">
        <f>BK126+BK196+BK201+BK205+BK214+BK270+BK277</f>
        <v>0</v>
      </c>
    </row>
    <row r="126" s="12" customFormat="1" ht="22.8" customHeight="1">
      <c r="A126" s="12"/>
      <c r="B126" s="199"/>
      <c r="C126" s="200"/>
      <c r="D126" s="201" t="s">
        <v>75</v>
      </c>
      <c r="E126" s="213" t="s">
        <v>84</v>
      </c>
      <c r="F126" s="213" t="s">
        <v>119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SUM(P127:P195)</f>
        <v>0</v>
      </c>
      <c r="Q126" s="207"/>
      <c r="R126" s="208">
        <f>SUM(R127:R195)</f>
        <v>83.457313999999997</v>
      </c>
      <c r="S126" s="207"/>
      <c r="T126" s="209">
        <f>SUM(T127:T195)</f>
        <v>3.3000000000000003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84</v>
      </c>
      <c r="AT126" s="211" t="s">
        <v>75</v>
      </c>
      <c r="AU126" s="211" t="s">
        <v>84</v>
      </c>
      <c r="AY126" s="210" t="s">
        <v>118</v>
      </c>
      <c r="BK126" s="212">
        <f>SUM(BK127:BK195)</f>
        <v>0</v>
      </c>
    </row>
    <row r="127" s="2" customFormat="1" ht="37.8" customHeight="1">
      <c r="A127" s="38"/>
      <c r="B127" s="39"/>
      <c r="C127" s="215" t="s">
        <v>84</v>
      </c>
      <c r="D127" s="215" t="s">
        <v>120</v>
      </c>
      <c r="E127" s="216" t="s">
        <v>121</v>
      </c>
      <c r="F127" s="217" t="s">
        <v>122</v>
      </c>
      <c r="G127" s="218" t="s">
        <v>123</v>
      </c>
      <c r="H127" s="219">
        <v>10</v>
      </c>
      <c r="I127" s="220"/>
      <c r="J127" s="221">
        <f>ROUND(I127*H127,2)</f>
        <v>0</v>
      </c>
      <c r="K127" s="222"/>
      <c r="L127" s="44"/>
      <c r="M127" s="223" t="s">
        <v>1</v>
      </c>
      <c r="N127" s="224" t="s">
        <v>41</v>
      </c>
      <c r="O127" s="91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7" t="s">
        <v>124</v>
      </c>
      <c r="AT127" s="227" t="s">
        <v>120</v>
      </c>
      <c r="AU127" s="227" t="s">
        <v>86</v>
      </c>
      <c r="AY127" s="17" t="s">
        <v>118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84</v>
      </c>
      <c r="BK127" s="228">
        <f>ROUND(I127*H127,2)</f>
        <v>0</v>
      </c>
      <c r="BL127" s="17" t="s">
        <v>124</v>
      </c>
      <c r="BM127" s="227" t="s">
        <v>125</v>
      </c>
    </row>
    <row r="128" s="13" customFormat="1">
      <c r="A128" s="13"/>
      <c r="B128" s="229"/>
      <c r="C128" s="230"/>
      <c r="D128" s="231" t="s">
        <v>126</v>
      </c>
      <c r="E128" s="232" t="s">
        <v>1</v>
      </c>
      <c r="F128" s="233" t="s">
        <v>127</v>
      </c>
      <c r="G128" s="230"/>
      <c r="H128" s="232" t="s">
        <v>1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9" t="s">
        <v>126</v>
      </c>
      <c r="AU128" s="239" t="s">
        <v>86</v>
      </c>
      <c r="AV128" s="13" t="s">
        <v>84</v>
      </c>
      <c r="AW128" s="13" t="s">
        <v>32</v>
      </c>
      <c r="AX128" s="13" t="s">
        <v>76</v>
      </c>
      <c r="AY128" s="239" t="s">
        <v>118</v>
      </c>
    </row>
    <row r="129" s="14" customFormat="1">
      <c r="A129" s="14"/>
      <c r="B129" s="240"/>
      <c r="C129" s="241"/>
      <c r="D129" s="231" t="s">
        <v>126</v>
      </c>
      <c r="E129" s="242" t="s">
        <v>1</v>
      </c>
      <c r="F129" s="243" t="s">
        <v>128</v>
      </c>
      <c r="G129" s="241"/>
      <c r="H129" s="244">
        <v>10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126</v>
      </c>
      <c r="AU129" s="250" t="s">
        <v>86</v>
      </c>
      <c r="AV129" s="14" t="s">
        <v>86</v>
      </c>
      <c r="AW129" s="14" t="s">
        <v>32</v>
      </c>
      <c r="AX129" s="14" t="s">
        <v>84</v>
      </c>
      <c r="AY129" s="250" t="s">
        <v>118</v>
      </c>
    </row>
    <row r="130" s="2" customFormat="1" ht="37.8" customHeight="1">
      <c r="A130" s="38"/>
      <c r="B130" s="39"/>
      <c r="C130" s="215" t="s">
        <v>86</v>
      </c>
      <c r="D130" s="215" t="s">
        <v>120</v>
      </c>
      <c r="E130" s="216" t="s">
        <v>129</v>
      </c>
      <c r="F130" s="217" t="s">
        <v>130</v>
      </c>
      <c r="G130" s="218" t="s">
        <v>123</v>
      </c>
      <c r="H130" s="219">
        <v>10</v>
      </c>
      <c r="I130" s="220"/>
      <c r="J130" s="221">
        <f>ROUND(I130*H130,2)</f>
        <v>0</v>
      </c>
      <c r="K130" s="222"/>
      <c r="L130" s="44"/>
      <c r="M130" s="223" t="s">
        <v>1</v>
      </c>
      <c r="N130" s="224" t="s">
        <v>41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0.33000000000000002</v>
      </c>
      <c r="T130" s="226">
        <f>S130*H130</f>
        <v>3.3000000000000003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124</v>
      </c>
      <c r="AT130" s="227" t="s">
        <v>120</v>
      </c>
      <c r="AU130" s="227" t="s">
        <v>86</v>
      </c>
      <c r="AY130" s="17" t="s">
        <v>118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84</v>
      </c>
      <c r="BK130" s="228">
        <f>ROUND(I130*H130,2)</f>
        <v>0</v>
      </c>
      <c r="BL130" s="17" t="s">
        <v>124</v>
      </c>
      <c r="BM130" s="227" t="s">
        <v>131</v>
      </c>
    </row>
    <row r="131" s="13" customFormat="1">
      <c r="A131" s="13"/>
      <c r="B131" s="229"/>
      <c r="C131" s="230"/>
      <c r="D131" s="231" t="s">
        <v>126</v>
      </c>
      <c r="E131" s="232" t="s">
        <v>1</v>
      </c>
      <c r="F131" s="233" t="s">
        <v>132</v>
      </c>
      <c r="G131" s="230"/>
      <c r="H131" s="232" t="s">
        <v>1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126</v>
      </c>
      <c r="AU131" s="239" t="s">
        <v>86</v>
      </c>
      <c r="AV131" s="13" t="s">
        <v>84</v>
      </c>
      <c r="AW131" s="13" t="s">
        <v>32</v>
      </c>
      <c r="AX131" s="13" t="s">
        <v>76</v>
      </c>
      <c r="AY131" s="239" t="s">
        <v>118</v>
      </c>
    </row>
    <row r="132" s="14" customFormat="1">
      <c r="A132" s="14"/>
      <c r="B132" s="240"/>
      <c r="C132" s="241"/>
      <c r="D132" s="231" t="s">
        <v>126</v>
      </c>
      <c r="E132" s="242" t="s">
        <v>1</v>
      </c>
      <c r="F132" s="243" t="s">
        <v>133</v>
      </c>
      <c r="G132" s="241"/>
      <c r="H132" s="244">
        <v>10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126</v>
      </c>
      <c r="AU132" s="250" t="s">
        <v>86</v>
      </c>
      <c r="AV132" s="14" t="s">
        <v>86</v>
      </c>
      <c r="AW132" s="14" t="s">
        <v>32</v>
      </c>
      <c r="AX132" s="14" t="s">
        <v>84</v>
      </c>
      <c r="AY132" s="250" t="s">
        <v>118</v>
      </c>
    </row>
    <row r="133" s="2" customFormat="1" ht="16.5" customHeight="1">
      <c r="A133" s="38"/>
      <c r="B133" s="39"/>
      <c r="C133" s="215" t="s">
        <v>134</v>
      </c>
      <c r="D133" s="215" t="s">
        <v>120</v>
      </c>
      <c r="E133" s="216" t="s">
        <v>135</v>
      </c>
      <c r="F133" s="217" t="s">
        <v>136</v>
      </c>
      <c r="G133" s="218" t="s">
        <v>137</v>
      </c>
      <c r="H133" s="219">
        <v>2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41</v>
      </c>
      <c r="O133" s="91"/>
      <c r="P133" s="225">
        <f>O133*H133</f>
        <v>0</v>
      </c>
      <c r="Q133" s="225">
        <v>0.036900000000000002</v>
      </c>
      <c r="R133" s="225">
        <f>Q133*H133</f>
        <v>0.073800000000000004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124</v>
      </c>
      <c r="AT133" s="227" t="s">
        <v>120</v>
      </c>
      <c r="AU133" s="227" t="s">
        <v>86</v>
      </c>
      <c r="AY133" s="17" t="s">
        <v>118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84</v>
      </c>
      <c r="BK133" s="228">
        <f>ROUND(I133*H133,2)</f>
        <v>0</v>
      </c>
      <c r="BL133" s="17" t="s">
        <v>124</v>
      </c>
      <c r="BM133" s="227" t="s">
        <v>138</v>
      </c>
    </row>
    <row r="134" s="13" customFormat="1">
      <c r="A134" s="13"/>
      <c r="B134" s="229"/>
      <c r="C134" s="230"/>
      <c r="D134" s="231" t="s">
        <v>126</v>
      </c>
      <c r="E134" s="232" t="s">
        <v>1</v>
      </c>
      <c r="F134" s="233" t="s">
        <v>139</v>
      </c>
      <c r="G134" s="230"/>
      <c r="H134" s="232" t="s">
        <v>1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126</v>
      </c>
      <c r="AU134" s="239" t="s">
        <v>86</v>
      </c>
      <c r="AV134" s="13" t="s">
        <v>84</v>
      </c>
      <c r="AW134" s="13" t="s">
        <v>32</v>
      </c>
      <c r="AX134" s="13" t="s">
        <v>76</v>
      </c>
      <c r="AY134" s="239" t="s">
        <v>118</v>
      </c>
    </row>
    <row r="135" s="14" customFormat="1">
      <c r="A135" s="14"/>
      <c r="B135" s="240"/>
      <c r="C135" s="241"/>
      <c r="D135" s="231" t="s">
        <v>126</v>
      </c>
      <c r="E135" s="242" t="s">
        <v>1</v>
      </c>
      <c r="F135" s="243" t="s">
        <v>86</v>
      </c>
      <c r="G135" s="241"/>
      <c r="H135" s="244">
        <v>2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126</v>
      </c>
      <c r="AU135" s="250" t="s">
        <v>86</v>
      </c>
      <c r="AV135" s="14" t="s">
        <v>86</v>
      </c>
      <c r="AW135" s="14" t="s">
        <v>32</v>
      </c>
      <c r="AX135" s="14" t="s">
        <v>84</v>
      </c>
      <c r="AY135" s="250" t="s">
        <v>118</v>
      </c>
    </row>
    <row r="136" s="2" customFormat="1" ht="24.15" customHeight="1">
      <c r="A136" s="38"/>
      <c r="B136" s="39"/>
      <c r="C136" s="215" t="s">
        <v>124</v>
      </c>
      <c r="D136" s="215" t="s">
        <v>120</v>
      </c>
      <c r="E136" s="216" t="s">
        <v>140</v>
      </c>
      <c r="F136" s="217" t="s">
        <v>141</v>
      </c>
      <c r="G136" s="218" t="s">
        <v>137</v>
      </c>
      <c r="H136" s="219">
        <v>1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41</v>
      </c>
      <c r="O136" s="91"/>
      <c r="P136" s="225">
        <f>O136*H136</f>
        <v>0</v>
      </c>
      <c r="Q136" s="225">
        <v>0.01269</v>
      </c>
      <c r="R136" s="225">
        <f>Q136*H136</f>
        <v>0.01269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124</v>
      </c>
      <c r="AT136" s="227" t="s">
        <v>120</v>
      </c>
      <c r="AU136" s="227" t="s">
        <v>86</v>
      </c>
      <c r="AY136" s="17" t="s">
        <v>118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84</v>
      </c>
      <c r="BK136" s="228">
        <f>ROUND(I136*H136,2)</f>
        <v>0</v>
      </c>
      <c r="BL136" s="17" t="s">
        <v>124</v>
      </c>
      <c r="BM136" s="227" t="s">
        <v>142</v>
      </c>
    </row>
    <row r="137" s="13" customFormat="1">
      <c r="A137" s="13"/>
      <c r="B137" s="229"/>
      <c r="C137" s="230"/>
      <c r="D137" s="231" t="s">
        <v>126</v>
      </c>
      <c r="E137" s="232" t="s">
        <v>1</v>
      </c>
      <c r="F137" s="233" t="s">
        <v>139</v>
      </c>
      <c r="G137" s="230"/>
      <c r="H137" s="232" t="s">
        <v>1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126</v>
      </c>
      <c r="AU137" s="239" t="s">
        <v>86</v>
      </c>
      <c r="AV137" s="13" t="s">
        <v>84</v>
      </c>
      <c r="AW137" s="13" t="s">
        <v>32</v>
      </c>
      <c r="AX137" s="13" t="s">
        <v>76</v>
      </c>
      <c r="AY137" s="239" t="s">
        <v>118</v>
      </c>
    </row>
    <row r="138" s="14" customFormat="1">
      <c r="A138" s="14"/>
      <c r="B138" s="240"/>
      <c r="C138" s="241"/>
      <c r="D138" s="231" t="s">
        <v>126</v>
      </c>
      <c r="E138" s="242" t="s">
        <v>1</v>
      </c>
      <c r="F138" s="243" t="s">
        <v>84</v>
      </c>
      <c r="G138" s="241"/>
      <c r="H138" s="244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126</v>
      </c>
      <c r="AU138" s="250" t="s">
        <v>86</v>
      </c>
      <c r="AV138" s="14" t="s">
        <v>86</v>
      </c>
      <c r="AW138" s="14" t="s">
        <v>32</v>
      </c>
      <c r="AX138" s="14" t="s">
        <v>84</v>
      </c>
      <c r="AY138" s="250" t="s">
        <v>118</v>
      </c>
    </row>
    <row r="139" s="2" customFormat="1" ht="24.15" customHeight="1">
      <c r="A139" s="38"/>
      <c r="B139" s="39"/>
      <c r="C139" s="215" t="s">
        <v>143</v>
      </c>
      <c r="D139" s="215" t="s">
        <v>120</v>
      </c>
      <c r="E139" s="216" t="s">
        <v>144</v>
      </c>
      <c r="F139" s="217" t="s">
        <v>145</v>
      </c>
      <c r="G139" s="218" t="s">
        <v>146</v>
      </c>
      <c r="H139" s="219">
        <v>9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124</v>
      </c>
      <c r="AT139" s="227" t="s">
        <v>120</v>
      </c>
      <c r="AU139" s="227" t="s">
        <v>86</v>
      </c>
      <c r="AY139" s="17" t="s">
        <v>118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84</v>
      </c>
      <c r="BK139" s="228">
        <f>ROUND(I139*H139,2)</f>
        <v>0</v>
      </c>
      <c r="BL139" s="17" t="s">
        <v>124</v>
      </c>
      <c r="BM139" s="227" t="s">
        <v>147</v>
      </c>
    </row>
    <row r="140" s="14" customFormat="1">
      <c r="A140" s="14"/>
      <c r="B140" s="240"/>
      <c r="C140" s="241"/>
      <c r="D140" s="231" t="s">
        <v>126</v>
      </c>
      <c r="E140" s="242" t="s">
        <v>1</v>
      </c>
      <c r="F140" s="243" t="s">
        <v>148</v>
      </c>
      <c r="G140" s="241"/>
      <c r="H140" s="244">
        <v>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126</v>
      </c>
      <c r="AU140" s="250" t="s">
        <v>86</v>
      </c>
      <c r="AV140" s="14" t="s">
        <v>86</v>
      </c>
      <c r="AW140" s="14" t="s">
        <v>32</v>
      </c>
      <c r="AX140" s="14" t="s">
        <v>84</v>
      </c>
      <c r="AY140" s="250" t="s">
        <v>118</v>
      </c>
    </row>
    <row r="141" s="2" customFormat="1" ht="33" customHeight="1">
      <c r="A141" s="38"/>
      <c r="B141" s="39"/>
      <c r="C141" s="215" t="s">
        <v>149</v>
      </c>
      <c r="D141" s="215" t="s">
        <v>120</v>
      </c>
      <c r="E141" s="216" t="s">
        <v>150</v>
      </c>
      <c r="F141" s="217" t="s">
        <v>151</v>
      </c>
      <c r="G141" s="218" t="s">
        <v>146</v>
      </c>
      <c r="H141" s="219">
        <v>36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124</v>
      </c>
      <c r="AT141" s="227" t="s">
        <v>120</v>
      </c>
      <c r="AU141" s="227" t="s">
        <v>86</v>
      </c>
      <c r="AY141" s="17" t="s">
        <v>118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124</v>
      </c>
      <c r="BM141" s="227" t="s">
        <v>152</v>
      </c>
    </row>
    <row r="142" s="13" customFormat="1">
      <c r="A142" s="13"/>
      <c r="B142" s="229"/>
      <c r="C142" s="230"/>
      <c r="D142" s="231" t="s">
        <v>126</v>
      </c>
      <c r="E142" s="232" t="s">
        <v>1</v>
      </c>
      <c r="F142" s="233" t="s">
        <v>153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126</v>
      </c>
      <c r="AU142" s="239" t="s">
        <v>86</v>
      </c>
      <c r="AV142" s="13" t="s">
        <v>84</v>
      </c>
      <c r="AW142" s="13" t="s">
        <v>32</v>
      </c>
      <c r="AX142" s="13" t="s">
        <v>76</v>
      </c>
      <c r="AY142" s="239" t="s">
        <v>118</v>
      </c>
    </row>
    <row r="143" s="14" customFormat="1">
      <c r="A143" s="14"/>
      <c r="B143" s="240"/>
      <c r="C143" s="241"/>
      <c r="D143" s="231" t="s">
        <v>126</v>
      </c>
      <c r="E143" s="242" t="s">
        <v>1</v>
      </c>
      <c r="F143" s="243" t="s">
        <v>154</v>
      </c>
      <c r="G143" s="241"/>
      <c r="H143" s="244">
        <v>36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126</v>
      </c>
      <c r="AU143" s="250" t="s">
        <v>86</v>
      </c>
      <c r="AV143" s="14" t="s">
        <v>86</v>
      </c>
      <c r="AW143" s="14" t="s">
        <v>32</v>
      </c>
      <c r="AX143" s="14" t="s">
        <v>84</v>
      </c>
      <c r="AY143" s="250" t="s">
        <v>118</v>
      </c>
    </row>
    <row r="144" s="2" customFormat="1" ht="33" customHeight="1">
      <c r="A144" s="38"/>
      <c r="B144" s="39"/>
      <c r="C144" s="215" t="s">
        <v>155</v>
      </c>
      <c r="D144" s="215" t="s">
        <v>120</v>
      </c>
      <c r="E144" s="216" t="s">
        <v>156</v>
      </c>
      <c r="F144" s="217" t="s">
        <v>157</v>
      </c>
      <c r="G144" s="218" t="s">
        <v>146</v>
      </c>
      <c r="H144" s="219">
        <v>124.40000000000001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124</v>
      </c>
      <c r="AT144" s="227" t="s">
        <v>120</v>
      </c>
      <c r="AU144" s="227" t="s">
        <v>86</v>
      </c>
      <c r="AY144" s="17" t="s">
        <v>118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84</v>
      </c>
      <c r="BK144" s="228">
        <f>ROUND(I144*H144,2)</f>
        <v>0</v>
      </c>
      <c r="BL144" s="17" t="s">
        <v>124</v>
      </c>
      <c r="BM144" s="227" t="s">
        <v>158</v>
      </c>
    </row>
    <row r="145" s="13" customFormat="1">
      <c r="A145" s="13"/>
      <c r="B145" s="229"/>
      <c r="C145" s="230"/>
      <c r="D145" s="231" t="s">
        <v>126</v>
      </c>
      <c r="E145" s="232" t="s">
        <v>1</v>
      </c>
      <c r="F145" s="233" t="s">
        <v>159</v>
      </c>
      <c r="G145" s="230"/>
      <c r="H145" s="232" t="s">
        <v>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126</v>
      </c>
      <c r="AU145" s="239" t="s">
        <v>86</v>
      </c>
      <c r="AV145" s="13" t="s">
        <v>84</v>
      </c>
      <c r="AW145" s="13" t="s">
        <v>32</v>
      </c>
      <c r="AX145" s="13" t="s">
        <v>76</v>
      </c>
      <c r="AY145" s="239" t="s">
        <v>118</v>
      </c>
    </row>
    <row r="146" s="14" customFormat="1">
      <c r="A146" s="14"/>
      <c r="B146" s="240"/>
      <c r="C146" s="241"/>
      <c r="D146" s="231" t="s">
        <v>126</v>
      </c>
      <c r="E146" s="242" t="s">
        <v>1</v>
      </c>
      <c r="F146" s="243" t="s">
        <v>160</v>
      </c>
      <c r="G146" s="241"/>
      <c r="H146" s="244">
        <v>57.479999999999997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126</v>
      </c>
      <c r="AU146" s="250" t="s">
        <v>86</v>
      </c>
      <c r="AV146" s="14" t="s">
        <v>86</v>
      </c>
      <c r="AW146" s="14" t="s">
        <v>32</v>
      </c>
      <c r="AX146" s="14" t="s">
        <v>76</v>
      </c>
      <c r="AY146" s="250" t="s">
        <v>118</v>
      </c>
    </row>
    <row r="147" s="13" customFormat="1">
      <c r="A147" s="13"/>
      <c r="B147" s="229"/>
      <c r="C147" s="230"/>
      <c r="D147" s="231" t="s">
        <v>126</v>
      </c>
      <c r="E147" s="232" t="s">
        <v>1</v>
      </c>
      <c r="F147" s="233" t="s">
        <v>159</v>
      </c>
      <c r="G147" s="230"/>
      <c r="H147" s="232" t="s">
        <v>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126</v>
      </c>
      <c r="AU147" s="239" t="s">
        <v>86</v>
      </c>
      <c r="AV147" s="13" t="s">
        <v>84</v>
      </c>
      <c r="AW147" s="13" t="s">
        <v>32</v>
      </c>
      <c r="AX147" s="13" t="s">
        <v>76</v>
      </c>
      <c r="AY147" s="239" t="s">
        <v>118</v>
      </c>
    </row>
    <row r="148" s="14" customFormat="1">
      <c r="A148" s="14"/>
      <c r="B148" s="240"/>
      <c r="C148" s="241"/>
      <c r="D148" s="231" t="s">
        <v>126</v>
      </c>
      <c r="E148" s="242" t="s">
        <v>1</v>
      </c>
      <c r="F148" s="243" t="s">
        <v>161</v>
      </c>
      <c r="G148" s="241"/>
      <c r="H148" s="244">
        <v>61.920000000000002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126</v>
      </c>
      <c r="AU148" s="250" t="s">
        <v>86</v>
      </c>
      <c r="AV148" s="14" t="s">
        <v>86</v>
      </c>
      <c r="AW148" s="14" t="s">
        <v>32</v>
      </c>
      <c r="AX148" s="14" t="s">
        <v>76</v>
      </c>
      <c r="AY148" s="250" t="s">
        <v>118</v>
      </c>
    </row>
    <row r="149" s="13" customFormat="1">
      <c r="A149" s="13"/>
      <c r="B149" s="229"/>
      <c r="C149" s="230"/>
      <c r="D149" s="231" t="s">
        <v>126</v>
      </c>
      <c r="E149" s="232" t="s">
        <v>1</v>
      </c>
      <c r="F149" s="233" t="s">
        <v>162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126</v>
      </c>
      <c r="AU149" s="239" t="s">
        <v>86</v>
      </c>
      <c r="AV149" s="13" t="s">
        <v>84</v>
      </c>
      <c r="AW149" s="13" t="s">
        <v>32</v>
      </c>
      <c r="AX149" s="13" t="s">
        <v>76</v>
      </c>
      <c r="AY149" s="239" t="s">
        <v>118</v>
      </c>
    </row>
    <row r="150" s="14" customFormat="1">
      <c r="A150" s="14"/>
      <c r="B150" s="240"/>
      <c r="C150" s="241"/>
      <c r="D150" s="231" t="s">
        <v>126</v>
      </c>
      <c r="E150" s="242" t="s">
        <v>1</v>
      </c>
      <c r="F150" s="243" t="s">
        <v>163</v>
      </c>
      <c r="G150" s="241"/>
      <c r="H150" s="244">
        <v>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126</v>
      </c>
      <c r="AU150" s="250" t="s">
        <v>86</v>
      </c>
      <c r="AV150" s="14" t="s">
        <v>86</v>
      </c>
      <c r="AW150" s="14" t="s">
        <v>32</v>
      </c>
      <c r="AX150" s="14" t="s">
        <v>76</v>
      </c>
      <c r="AY150" s="250" t="s">
        <v>118</v>
      </c>
    </row>
    <row r="151" s="15" customFormat="1">
      <c r="A151" s="15"/>
      <c r="B151" s="251"/>
      <c r="C151" s="252"/>
      <c r="D151" s="231" t="s">
        <v>126</v>
      </c>
      <c r="E151" s="253" t="s">
        <v>1</v>
      </c>
      <c r="F151" s="254" t="s">
        <v>164</v>
      </c>
      <c r="G151" s="252"/>
      <c r="H151" s="255">
        <v>124.40000000000001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1" t="s">
        <v>126</v>
      </c>
      <c r="AU151" s="261" t="s">
        <v>86</v>
      </c>
      <c r="AV151" s="15" t="s">
        <v>124</v>
      </c>
      <c r="AW151" s="15" t="s">
        <v>32</v>
      </c>
      <c r="AX151" s="15" t="s">
        <v>84</v>
      </c>
      <c r="AY151" s="261" t="s">
        <v>118</v>
      </c>
    </row>
    <row r="152" s="2" customFormat="1" ht="21.75" customHeight="1">
      <c r="A152" s="38"/>
      <c r="B152" s="39"/>
      <c r="C152" s="215" t="s">
        <v>165</v>
      </c>
      <c r="D152" s="215" t="s">
        <v>120</v>
      </c>
      <c r="E152" s="216" t="s">
        <v>166</v>
      </c>
      <c r="F152" s="217" t="s">
        <v>167</v>
      </c>
      <c r="G152" s="218" t="s">
        <v>123</v>
      </c>
      <c r="H152" s="219">
        <v>162.59999999999999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41</v>
      </c>
      <c r="O152" s="91"/>
      <c r="P152" s="225">
        <f>O152*H152</f>
        <v>0</v>
      </c>
      <c r="Q152" s="225">
        <v>0.00084000000000000003</v>
      </c>
      <c r="R152" s="225">
        <f>Q152*H152</f>
        <v>0.13658400000000001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124</v>
      </c>
      <c r="AT152" s="227" t="s">
        <v>120</v>
      </c>
      <c r="AU152" s="227" t="s">
        <v>86</v>
      </c>
      <c r="AY152" s="17" t="s">
        <v>118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84</v>
      </c>
      <c r="BK152" s="228">
        <f>ROUND(I152*H152,2)</f>
        <v>0</v>
      </c>
      <c r="BL152" s="17" t="s">
        <v>124</v>
      </c>
      <c r="BM152" s="227" t="s">
        <v>168</v>
      </c>
    </row>
    <row r="153" s="13" customFormat="1">
      <c r="A153" s="13"/>
      <c r="B153" s="229"/>
      <c r="C153" s="230"/>
      <c r="D153" s="231" t="s">
        <v>126</v>
      </c>
      <c r="E153" s="232" t="s">
        <v>1</v>
      </c>
      <c r="F153" s="233" t="s">
        <v>159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126</v>
      </c>
      <c r="AU153" s="239" t="s">
        <v>86</v>
      </c>
      <c r="AV153" s="13" t="s">
        <v>84</v>
      </c>
      <c r="AW153" s="13" t="s">
        <v>32</v>
      </c>
      <c r="AX153" s="13" t="s">
        <v>76</v>
      </c>
      <c r="AY153" s="239" t="s">
        <v>118</v>
      </c>
    </row>
    <row r="154" s="14" customFormat="1">
      <c r="A154" s="14"/>
      <c r="B154" s="240"/>
      <c r="C154" s="241"/>
      <c r="D154" s="231" t="s">
        <v>126</v>
      </c>
      <c r="E154" s="242" t="s">
        <v>1</v>
      </c>
      <c r="F154" s="243" t="s">
        <v>169</v>
      </c>
      <c r="G154" s="241"/>
      <c r="H154" s="244">
        <v>59.399999999999999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126</v>
      </c>
      <c r="AU154" s="250" t="s">
        <v>86</v>
      </c>
      <c r="AV154" s="14" t="s">
        <v>86</v>
      </c>
      <c r="AW154" s="14" t="s">
        <v>32</v>
      </c>
      <c r="AX154" s="14" t="s">
        <v>76</v>
      </c>
      <c r="AY154" s="250" t="s">
        <v>118</v>
      </c>
    </row>
    <row r="155" s="13" customFormat="1">
      <c r="A155" s="13"/>
      <c r="B155" s="229"/>
      <c r="C155" s="230"/>
      <c r="D155" s="231" t="s">
        <v>126</v>
      </c>
      <c r="E155" s="232" t="s">
        <v>1</v>
      </c>
      <c r="F155" s="233" t="s">
        <v>170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126</v>
      </c>
      <c r="AU155" s="239" t="s">
        <v>86</v>
      </c>
      <c r="AV155" s="13" t="s">
        <v>84</v>
      </c>
      <c r="AW155" s="13" t="s">
        <v>32</v>
      </c>
      <c r="AX155" s="13" t="s">
        <v>76</v>
      </c>
      <c r="AY155" s="239" t="s">
        <v>118</v>
      </c>
    </row>
    <row r="156" s="14" customFormat="1">
      <c r="A156" s="14"/>
      <c r="B156" s="240"/>
      <c r="C156" s="241"/>
      <c r="D156" s="231" t="s">
        <v>126</v>
      </c>
      <c r="E156" s="242" t="s">
        <v>1</v>
      </c>
      <c r="F156" s="243" t="s">
        <v>171</v>
      </c>
      <c r="G156" s="241"/>
      <c r="H156" s="244">
        <v>103.2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126</v>
      </c>
      <c r="AU156" s="250" t="s">
        <v>86</v>
      </c>
      <c r="AV156" s="14" t="s">
        <v>86</v>
      </c>
      <c r="AW156" s="14" t="s">
        <v>32</v>
      </c>
      <c r="AX156" s="14" t="s">
        <v>76</v>
      </c>
      <c r="AY156" s="250" t="s">
        <v>118</v>
      </c>
    </row>
    <row r="157" s="15" customFormat="1">
      <c r="A157" s="15"/>
      <c r="B157" s="251"/>
      <c r="C157" s="252"/>
      <c r="D157" s="231" t="s">
        <v>126</v>
      </c>
      <c r="E157" s="253" t="s">
        <v>1</v>
      </c>
      <c r="F157" s="254" t="s">
        <v>164</v>
      </c>
      <c r="G157" s="252"/>
      <c r="H157" s="255">
        <v>162.59999999999999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1" t="s">
        <v>126</v>
      </c>
      <c r="AU157" s="261" t="s">
        <v>86</v>
      </c>
      <c r="AV157" s="15" t="s">
        <v>124</v>
      </c>
      <c r="AW157" s="15" t="s">
        <v>32</v>
      </c>
      <c r="AX157" s="15" t="s">
        <v>84</v>
      </c>
      <c r="AY157" s="261" t="s">
        <v>118</v>
      </c>
    </row>
    <row r="158" s="2" customFormat="1" ht="24.15" customHeight="1">
      <c r="A158" s="38"/>
      <c r="B158" s="39"/>
      <c r="C158" s="215" t="s">
        <v>172</v>
      </c>
      <c r="D158" s="215" t="s">
        <v>120</v>
      </c>
      <c r="E158" s="216" t="s">
        <v>173</v>
      </c>
      <c r="F158" s="217" t="s">
        <v>174</v>
      </c>
      <c r="G158" s="218" t="s">
        <v>123</v>
      </c>
      <c r="H158" s="219">
        <v>36.399999999999999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41</v>
      </c>
      <c r="O158" s="91"/>
      <c r="P158" s="225">
        <f>O158*H158</f>
        <v>0</v>
      </c>
      <c r="Q158" s="225">
        <v>0.00084999999999999995</v>
      </c>
      <c r="R158" s="225">
        <f>Q158*H158</f>
        <v>0.030939999999999999</v>
      </c>
      <c r="S158" s="225">
        <v>0</v>
      </c>
      <c r="T158" s="22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124</v>
      </c>
      <c r="AT158" s="227" t="s">
        <v>120</v>
      </c>
      <c r="AU158" s="227" t="s">
        <v>86</v>
      </c>
      <c r="AY158" s="17" t="s">
        <v>118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84</v>
      </c>
      <c r="BK158" s="228">
        <f>ROUND(I158*H158,2)</f>
        <v>0</v>
      </c>
      <c r="BL158" s="17" t="s">
        <v>124</v>
      </c>
      <c r="BM158" s="227" t="s">
        <v>175</v>
      </c>
    </row>
    <row r="159" s="14" customFormat="1">
      <c r="A159" s="14"/>
      <c r="B159" s="240"/>
      <c r="C159" s="241"/>
      <c r="D159" s="231" t="s">
        <v>126</v>
      </c>
      <c r="E159" s="242" t="s">
        <v>1</v>
      </c>
      <c r="F159" s="243" t="s">
        <v>176</v>
      </c>
      <c r="G159" s="241"/>
      <c r="H159" s="244">
        <v>36.399999999999999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126</v>
      </c>
      <c r="AU159" s="250" t="s">
        <v>86</v>
      </c>
      <c r="AV159" s="14" t="s">
        <v>86</v>
      </c>
      <c r="AW159" s="14" t="s">
        <v>32</v>
      </c>
      <c r="AX159" s="14" t="s">
        <v>84</v>
      </c>
      <c r="AY159" s="250" t="s">
        <v>118</v>
      </c>
    </row>
    <row r="160" s="2" customFormat="1" ht="24.15" customHeight="1">
      <c r="A160" s="38"/>
      <c r="B160" s="39"/>
      <c r="C160" s="215" t="s">
        <v>128</v>
      </c>
      <c r="D160" s="215" t="s">
        <v>120</v>
      </c>
      <c r="E160" s="216" t="s">
        <v>177</v>
      </c>
      <c r="F160" s="217" t="s">
        <v>178</v>
      </c>
      <c r="G160" s="218" t="s">
        <v>123</v>
      </c>
      <c r="H160" s="219">
        <v>162.59999999999999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41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124</v>
      </c>
      <c r="AT160" s="227" t="s">
        <v>120</v>
      </c>
      <c r="AU160" s="227" t="s">
        <v>86</v>
      </c>
      <c r="AY160" s="17" t="s">
        <v>118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84</v>
      </c>
      <c r="BK160" s="228">
        <f>ROUND(I160*H160,2)</f>
        <v>0</v>
      </c>
      <c r="BL160" s="17" t="s">
        <v>124</v>
      </c>
      <c r="BM160" s="227" t="s">
        <v>179</v>
      </c>
    </row>
    <row r="161" s="14" customFormat="1">
      <c r="A161" s="14"/>
      <c r="B161" s="240"/>
      <c r="C161" s="241"/>
      <c r="D161" s="231" t="s">
        <v>126</v>
      </c>
      <c r="E161" s="242" t="s">
        <v>1</v>
      </c>
      <c r="F161" s="243" t="s">
        <v>180</v>
      </c>
      <c r="G161" s="241"/>
      <c r="H161" s="244">
        <v>162.59999999999999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126</v>
      </c>
      <c r="AU161" s="250" t="s">
        <v>86</v>
      </c>
      <c r="AV161" s="14" t="s">
        <v>86</v>
      </c>
      <c r="AW161" s="14" t="s">
        <v>32</v>
      </c>
      <c r="AX161" s="14" t="s">
        <v>84</v>
      </c>
      <c r="AY161" s="250" t="s">
        <v>118</v>
      </c>
    </row>
    <row r="162" s="2" customFormat="1" ht="24.15" customHeight="1">
      <c r="A162" s="38"/>
      <c r="B162" s="39"/>
      <c r="C162" s="215" t="s">
        <v>181</v>
      </c>
      <c r="D162" s="215" t="s">
        <v>120</v>
      </c>
      <c r="E162" s="216" t="s">
        <v>182</v>
      </c>
      <c r="F162" s="217" t="s">
        <v>183</v>
      </c>
      <c r="G162" s="218" t="s">
        <v>123</v>
      </c>
      <c r="H162" s="219">
        <v>36.399999999999999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41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124</v>
      </c>
      <c r="AT162" s="227" t="s">
        <v>120</v>
      </c>
      <c r="AU162" s="227" t="s">
        <v>86</v>
      </c>
      <c r="AY162" s="17" t="s">
        <v>118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84</v>
      </c>
      <c r="BK162" s="228">
        <f>ROUND(I162*H162,2)</f>
        <v>0</v>
      </c>
      <c r="BL162" s="17" t="s">
        <v>124</v>
      </c>
      <c r="BM162" s="227" t="s">
        <v>184</v>
      </c>
    </row>
    <row r="163" s="14" customFormat="1">
      <c r="A163" s="14"/>
      <c r="B163" s="240"/>
      <c r="C163" s="241"/>
      <c r="D163" s="231" t="s">
        <v>126</v>
      </c>
      <c r="E163" s="242" t="s">
        <v>1</v>
      </c>
      <c r="F163" s="243" t="s">
        <v>185</v>
      </c>
      <c r="G163" s="241"/>
      <c r="H163" s="244">
        <v>36.399999999999999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126</v>
      </c>
      <c r="AU163" s="250" t="s">
        <v>86</v>
      </c>
      <c r="AV163" s="14" t="s">
        <v>86</v>
      </c>
      <c r="AW163" s="14" t="s">
        <v>32</v>
      </c>
      <c r="AX163" s="14" t="s">
        <v>84</v>
      </c>
      <c r="AY163" s="250" t="s">
        <v>118</v>
      </c>
    </row>
    <row r="164" s="2" customFormat="1" ht="24.15" customHeight="1">
      <c r="A164" s="38"/>
      <c r="B164" s="39"/>
      <c r="C164" s="215" t="s">
        <v>8</v>
      </c>
      <c r="D164" s="215" t="s">
        <v>120</v>
      </c>
      <c r="E164" s="216" t="s">
        <v>186</v>
      </c>
      <c r="F164" s="217" t="s">
        <v>187</v>
      </c>
      <c r="G164" s="218" t="s">
        <v>146</v>
      </c>
      <c r="H164" s="219">
        <v>160.40000000000001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41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124</v>
      </c>
      <c r="AT164" s="227" t="s">
        <v>120</v>
      </c>
      <c r="AU164" s="227" t="s">
        <v>86</v>
      </c>
      <c r="AY164" s="17" t="s">
        <v>118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84</v>
      </c>
      <c r="BK164" s="228">
        <f>ROUND(I164*H164,2)</f>
        <v>0</v>
      </c>
      <c r="BL164" s="17" t="s">
        <v>124</v>
      </c>
      <c r="BM164" s="227" t="s">
        <v>188</v>
      </c>
    </row>
    <row r="165" s="13" customFormat="1">
      <c r="A165" s="13"/>
      <c r="B165" s="229"/>
      <c r="C165" s="230"/>
      <c r="D165" s="231" t="s">
        <v>126</v>
      </c>
      <c r="E165" s="232" t="s">
        <v>1</v>
      </c>
      <c r="F165" s="233" t="s">
        <v>189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126</v>
      </c>
      <c r="AU165" s="239" t="s">
        <v>86</v>
      </c>
      <c r="AV165" s="13" t="s">
        <v>84</v>
      </c>
      <c r="AW165" s="13" t="s">
        <v>32</v>
      </c>
      <c r="AX165" s="13" t="s">
        <v>76</v>
      </c>
      <c r="AY165" s="239" t="s">
        <v>118</v>
      </c>
    </row>
    <row r="166" s="14" customFormat="1">
      <c r="A166" s="14"/>
      <c r="B166" s="240"/>
      <c r="C166" s="241"/>
      <c r="D166" s="231" t="s">
        <v>126</v>
      </c>
      <c r="E166" s="242" t="s">
        <v>1</v>
      </c>
      <c r="F166" s="243" t="s">
        <v>190</v>
      </c>
      <c r="G166" s="241"/>
      <c r="H166" s="244">
        <v>160.40000000000001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126</v>
      </c>
      <c r="AU166" s="250" t="s">
        <v>86</v>
      </c>
      <c r="AV166" s="14" t="s">
        <v>86</v>
      </c>
      <c r="AW166" s="14" t="s">
        <v>32</v>
      </c>
      <c r="AX166" s="14" t="s">
        <v>84</v>
      </c>
      <c r="AY166" s="250" t="s">
        <v>118</v>
      </c>
    </row>
    <row r="167" s="2" customFormat="1" ht="24.15" customHeight="1">
      <c r="A167" s="38"/>
      <c r="B167" s="39"/>
      <c r="C167" s="215" t="s">
        <v>191</v>
      </c>
      <c r="D167" s="215" t="s">
        <v>120</v>
      </c>
      <c r="E167" s="216" t="s">
        <v>192</v>
      </c>
      <c r="F167" s="217" t="s">
        <v>193</v>
      </c>
      <c r="G167" s="218" t="s">
        <v>146</v>
      </c>
      <c r="H167" s="219">
        <v>55.060000000000002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124</v>
      </c>
      <c r="AT167" s="227" t="s">
        <v>120</v>
      </c>
      <c r="AU167" s="227" t="s">
        <v>86</v>
      </c>
      <c r="AY167" s="17" t="s">
        <v>118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124</v>
      </c>
      <c r="BM167" s="227" t="s">
        <v>194</v>
      </c>
    </row>
    <row r="168" s="13" customFormat="1">
      <c r="A168" s="13"/>
      <c r="B168" s="229"/>
      <c r="C168" s="230"/>
      <c r="D168" s="231" t="s">
        <v>126</v>
      </c>
      <c r="E168" s="232" t="s">
        <v>1</v>
      </c>
      <c r="F168" s="233" t="s">
        <v>195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126</v>
      </c>
      <c r="AU168" s="239" t="s">
        <v>86</v>
      </c>
      <c r="AV168" s="13" t="s">
        <v>84</v>
      </c>
      <c r="AW168" s="13" t="s">
        <v>32</v>
      </c>
      <c r="AX168" s="13" t="s">
        <v>76</v>
      </c>
      <c r="AY168" s="239" t="s">
        <v>118</v>
      </c>
    </row>
    <row r="169" s="14" customFormat="1">
      <c r="A169" s="14"/>
      <c r="B169" s="240"/>
      <c r="C169" s="241"/>
      <c r="D169" s="231" t="s">
        <v>126</v>
      </c>
      <c r="E169" s="242" t="s">
        <v>1</v>
      </c>
      <c r="F169" s="243" t="s">
        <v>196</v>
      </c>
      <c r="G169" s="241"/>
      <c r="H169" s="244">
        <v>55.060000000000002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126</v>
      </c>
      <c r="AU169" s="250" t="s">
        <v>86</v>
      </c>
      <c r="AV169" s="14" t="s">
        <v>86</v>
      </c>
      <c r="AW169" s="14" t="s">
        <v>32</v>
      </c>
      <c r="AX169" s="14" t="s">
        <v>84</v>
      </c>
      <c r="AY169" s="250" t="s">
        <v>118</v>
      </c>
    </row>
    <row r="170" s="2" customFormat="1" ht="24.15" customHeight="1">
      <c r="A170" s="38"/>
      <c r="B170" s="39"/>
      <c r="C170" s="215" t="s">
        <v>197</v>
      </c>
      <c r="D170" s="215" t="s">
        <v>120</v>
      </c>
      <c r="E170" s="216" t="s">
        <v>198</v>
      </c>
      <c r="F170" s="217" t="s">
        <v>199</v>
      </c>
      <c r="G170" s="218" t="s">
        <v>146</v>
      </c>
      <c r="H170" s="219">
        <v>55.060000000000002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124</v>
      </c>
      <c r="AT170" s="227" t="s">
        <v>120</v>
      </c>
      <c r="AU170" s="227" t="s">
        <v>86</v>
      </c>
      <c r="AY170" s="17" t="s">
        <v>118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124</v>
      </c>
      <c r="BM170" s="227" t="s">
        <v>200</v>
      </c>
    </row>
    <row r="171" s="14" customFormat="1">
      <c r="A171" s="14"/>
      <c r="B171" s="240"/>
      <c r="C171" s="241"/>
      <c r="D171" s="231" t="s">
        <v>126</v>
      </c>
      <c r="E171" s="242" t="s">
        <v>1</v>
      </c>
      <c r="F171" s="243" t="s">
        <v>201</v>
      </c>
      <c r="G171" s="241"/>
      <c r="H171" s="244">
        <v>55.060000000000002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126</v>
      </c>
      <c r="AU171" s="250" t="s">
        <v>86</v>
      </c>
      <c r="AV171" s="14" t="s">
        <v>86</v>
      </c>
      <c r="AW171" s="14" t="s">
        <v>32</v>
      </c>
      <c r="AX171" s="14" t="s">
        <v>84</v>
      </c>
      <c r="AY171" s="250" t="s">
        <v>118</v>
      </c>
    </row>
    <row r="172" s="2" customFormat="1" ht="24.15" customHeight="1">
      <c r="A172" s="38"/>
      <c r="B172" s="39"/>
      <c r="C172" s="215" t="s">
        <v>202</v>
      </c>
      <c r="D172" s="215" t="s">
        <v>120</v>
      </c>
      <c r="E172" s="216" t="s">
        <v>203</v>
      </c>
      <c r="F172" s="217" t="s">
        <v>204</v>
      </c>
      <c r="G172" s="218" t="s">
        <v>146</v>
      </c>
      <c r="H172" s="219">
        <v>105.34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41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124</v>
      </c>
      <c r="AT172" s="227" t="s">
        <v>120</v>
      </c>
      <c r="AU172" s="227" t="s">
        <v>86</v>
      </c>
      <c r="AY172" s="17" t="s">
        <v>118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84</v>
      </c>
      <c r="BK172" s="228">
        <f>ROUND(I172*H172,2)</f>
        <v>0</v>
      </c>
      <c r="BL172" s="17" t="s">
        <v>124</v>
      </c>
      <c r="BM172" s="227" t="s">
        <v>205</v>
      </c>
    </row>
    <row r="173" s="13" customFormat="1">
      <c r="A173" s="13"/>
      <c r="B173" s="229"/>
      <c r="C173" s="230"/>
      <c r="D173" s="231" t="s">
        <v>126</v>
      </c>
      <c r="E173" s="232" t="s">
        <v>1</v>
      </c>
      <c r="F173" s="233" t="s">
        <v>206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126</v>
      </c>
      <c r="AU173" s="239" t="s">
        <v>86</v>
      </c>
      <c r="AV173" s="13" t="s">
        <v>84</v>
      </c>
      <c r="AW173" s="13" t="s">
        <v>32</v>
      </c>
      <c r="AX173" s="13" t="s">
        <v>76</v>
      </c>
      <c r="AY173" s="239" t="s">
        <v>118</v>
      </c>
    </row>
    <row r="174" s="14" customFormat="1">
      <c r="A174" s="14"/>
      <c r="B174" s="240"/>
      <c r="C174" s="241"/>
      <c r="D174" s="231" t="s">
        <v>126</v>
      </c>
      <c r="E174" s="242" t="s">
        <v>1</v>
      </c>
      <c r="F174" s="243" t="s">
        <v>207</v>
      </c>
      <c r="G174" s="241"/>
      <c r="H174" s="244">
        <v>40.920000000000002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126</v>
      </c>
      <c r="AU174" s="250" t="s">
        <v>86</v>
      </c>
      <c r="AV174" s="14" t="s">
        <v>86</v>
      </c>
      <c r="AW174" s="14" t="s">
        <v>32</v>
      </c>
      <c r="AX174" s="14" t="s">
        <v>76</v>
      </c>
      <c r="AY174" s="250" t="s">
        <v>118</v>
      </c>
    </row>
    <row r="175" s="13" customFormat="1">
      <c r="A175" s="13"/>
      <c r="B175" s="229"/>
      <c r="C175" s="230"/>
      <c r="D175" s="231" t="s">
        <v>126</v>
      </c>
      <c r="E175" s="232" t="s">
        <v>1</v>
      </c>
      <c r="F175" s="233" t="s">
        <v>208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126</v>
      </c>
      <c r="AU175" s="239" t="s">
        <v>86</v>
      </c>
      <c r="AV175" s="13" t="s">
        <v>84</v>
      </c>
      <c r="AW175" s="13" t="s">
        <v>32</v>
      </c>
      <c r="AX175" s="13" t="s">
        <v>76</v>
      </c>
      <c r="AY175" s="239" t="s">
        <v>118</v>
      </c>
    </row>
    <row r="176" s="14" customFormat="1">
      <c r="A176" s="14"/>
      <c r="B176" s="240"/>
      <c r="C176" s="241"/>
      <c r="D176" s="231" t="s">
        <v>126</v>
      </c>
      <c r="E176" s="242" t="s">
        <v>1</v>
      </c>
      <c r="F176" s="243" t="s">
        <v>209</v>
      </c>
      <c r="G176" s="241"/>
      <c r="H176" s="244">
        <v>61.920000000000002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126</v>
      </c>
      <c r="AU176" s="250" t="s">
        <v>86</v>
      </c>
      <c r="AV176" s="14" t="s">
        <v>86</v>
      </c>
      <c r="AW176" s="14" t="s">
        <v>32</v>
      </c>
      <c r="AX176" s="14" t="s">
        <v>76</v>
      </c>
      <c r="AY176" s="250" t="s">
        <v>118</v>
      </c>
    </row>
    <row r="177" s="13" customFormat="1">
      <c r="A177" s="13"/>
      <c r="B177" s="229"/>
      <c r="C177" s="230"/>
      <c r="D177" s="231" t="s">
        <v>126</v>
      </c>
      <c r="E177" s="232" t="s">
        <v>1</v>
      </c>
      <c r="F177" s="233" t="s">
        <v>210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126</v>
      </c>
      <c r="AU177" s="239" t="s">
        <v>86</v>
      </c>
      <c r="AV177" s="13" t="s">
        <v>84</v>
      </c>
      <c r="AW177" s="13" t="s">
        <v>32</v>
      </c>
      <c r="AX177" s="13" t="s">
        <v>76</v>
      </c>
      <c r="AY177" s="239" t="s">
        <v>118</v>
      </c>
    </row>
    <row r="178" s="14" customFormat="1">
      <c r="A178" s="14"/>
      <c r="B178" s="240"/>
      <c r="C178" s="241"/>
      <c r="D178" s="231" t="s">
        <v>126</v>
      </c>
      <c r="E178" s="242" t="s">
        <v>1</v>
      </c>
      <c r="F178" s="243" t="s">
        <v>211</v>
      </c>
      <c r="G178" s="241"/>
      <c r="H178" s="244">
        <v>2.5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126</v>
      </c>
      <c r="AU178" s="250" t="s">
        <v>86</v>
      </c>
      <c r="AV178" s="14" t="s">
        <v>86</v>
      </c>
      <c r="AW178" s="14" t="s">
        <v>32</v>
      </c>
      <c r="AX178" s="14" t="s">
        <v>76</v>
      </c>
      <c r="AY178" s="250" t="s">
        <v>118</v>
      </c>
    </row>
    <row r="179" s="2" customFormat="1" ht="24.15" customHeight="1">
      <c r="A179" s="38"/>
      <c r="B179" s="39"/>
      <c r="C179" s="215" t="s">
        <v>212</v>
      </c>
      <c r="D179" s="215" t="s">
        <v>120</v>
      </c>
      <c r="E179" s="216" t="s">
        <v>213</v>
      </c>
      <c r="F179" s="217" t="s">
        <v>214</v>
      </c>
      <c r="G179" s="218" t="s">
        <v>146</v>
      </c>
      <c r="H179" s="219">
        <v>41.600000000000001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41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124</v>
      </c>
      <c r="AT179" s="227" t="s">
        <v>120</v>
      </c>
      <c r="AU179" s="227" t="s">
        <v>86</v>
      </c>
      <c r="AY179" s="17" t="s">
        <v>118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124</v>
      </c>
      <c r="BM179" s="227" t="s">
        <v>215</v>
      </c>
    </row>
    <row r="180" s="13" customFormat="1">
      <c r="A180" s="13"/>
      <c r="B180" s="229"/>
      <c r="C180" s="230"/>
      <c r="D180" s="231" t="s">
        <v>126</v>
      </c>
      <c r="E180" s="232" t="s">
        <v>1</v>
      </c>
      <c r="F180" s="233" t="s">
        <v>159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126</v>
      </c>
      <c r="AU180" s="239" t="s">
        <v>86</v>
      </c>
      <c r="AV180" s="13" t="s">
        <v>84</v>
      </c>
      <c r="AW180" s="13" t="s">
        <v>32</v>
      </c>
      <c r="AX180" s="13" t="s">
        <v>76</v>
      </c>
      <c r="AY180" s="239" t="s">
        <v>118</v>
      </c>
    </row>
    <row r="181" s="14" customFormat="1">
      <c r="A181" s="14"/>
      <c r="B181" s="240"/>
      <c r="C181" s="241"/>
      <c r="D181" s="231" t="s">
        <v>126</v>
      </c>
      <c r="E181" s="242" t="s">
        <v>1</v>
      </c>
      <c r="F181" s="243" t="s">
        <v>216</v>
      </c>
      <c r="G181" s="241"/>
      <c r="H181" s="244">
        <v>13.800000000000001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126</v>
      </c>
      <c r="AU181" s="250" t="s">
        <v>86</v>
      </c>
      <c r="AV181" s="14" t="s">
        <v>86</v>
      </c>
      <c r="AW181" s="14" t="s">
        <v>32</v>
      </c>
      <c r="AX181" s="14" t="s">
        <v>76</v>
      </c>
      <c r="AY181" s="250" t="s">
        <v>118</v>
      </c>
    </row>
    <row r="182" s="13" customFormat="1">
      <c r="A182" s="13"/>
      <c r="B182" s="229"/>
      <c r="C182" s="230"/>
      <c r="D182" s="231" t="s">
        <v>126</v>
      </c>
      <c r="E182" s="232" t="s">
        <v>1</v>
      </c>
      <c r="F182" s="233" t="s">
        <v>159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126</v>
      </c>
      <c r="AU182" s="239" t="s">
        <v>86</v>
      </c>
      <c r="AV182" s="13" t="s">
        <v>84</v>
      </c>
      <c r="AW182" s="13" t="s">
        <v>32</v>
      </c>
      <c r="AX182" s="13" t="s">
        <v>76</v>
      </c>
      <c r="AY182" s="239" t="s">
        <v>118</v>
      </c>
    </row>
    <row r="183" s="14" customFormat="1">
      <c r="A183" s="14"/>
      <c r="B183" s="240"/>
      <c r="C183" s="241"/>
      <c r="D183" s="231" t="s">
        <v>126</v>
      </c>
      <c r="E183" s="242" t="s">
        <v>1</v>
      </c>
      <c r="F183" s="243" t="s">
        <v>217</v>
      </c>
      <c r="G183" s="241"/>
      <c r="H183" s="244">
        <v>25.800000000000001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126</v>
      </c>
      <c r="AU183" s="250" t="s">
        <v>86</v>
      </c>
      <c r="AV183" s="14" t="s">
        <v>86</v>
      </c>
      <c r="AW183" s="14" t="s">
        <v>32</v>
      </c>
      <c r="AX183" s="14" t="s">
        <v>76</v>
      </c>
      <c r="AY183" s="250" t="s">
        <v>118</v>
      </c>
    </row>
    <row r="184" s="13" customFormat="1">
      <c r="A184" s="13"/>
      <c r="B184" s="229"/>
      <c r="C184" s="230"/>
      <c r="D184" s="231" t="s">
        <v>126</v>
      </c>
      <c r="E184" s="232" t="s">
        <v>1</v>
      </c>
      <c r="F184" s="233" t="s">
        <v>162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126</v>
      </c>
      <c r="AU184" s="239" t="s">
        <v>86</v>
      </c>
      <c r="AV184" s="13" t="s">
        <v>84</v>
      </c>
      <c r="AW184" s="13" t="s">
        <v>32</v>
      </c>
      <c r="AX184" s="13" t="s">
        <v>76</v>
      </c>
      <c r="AY184" s="239" t="s">
        <v>118</v>
      </c>
    </row>
    <row r="185" s="14" customFormat="1">
      <c r="A185" s="14"/>
      <c r="B185" s="240"/>
      <c r="C185" s="241"/>
      <c r="D185" s="231" t="s">
        <v>126</v>
      </c>
      <c r="E185" s="242" t="s">
        <v>1</v>
      </c>
      <c r="F185" s="243" t="s">
        <v>218</v>
      </c>
      <c r="G185" s="241"/>
      <c r="H185" s="244">
        <v>2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126</v>
      </c>
      <c r="AU185" s="250" t="s">
        <v>86</v>
      </c>
      <c r="AV185" s="14" t="s">
        <v>86</v>
      </c>
      <c r="AW185" s="14" t="s">
        <v>32</v>
      </c>
      <c r="AX185" s="14" t="s">
        <v>76</v>
      </c>
      <c r="AY185" s="250" t="s">
        <v>118</v>
      </c>
    </row>
    <row r="186" s="15" customFormat="1">
      <c r="A186" s="15"/>
      <c r="B186" s="251"/>
      <c r="C186" s="252"/>
      <c r="D186" s="231" t="s">
        <v>126</v>
      </c>
      <c r="E186" s="253" t="s">
        <v>1</v>
      </c>
      <c r="F186" s="254" t="s">
        <v>164</v>
      </c>
      <c r="G186" s="252"/>
      <c r="H186" s="255">
        <v>41.600000000000001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126</v>
      </c>
      <c r="AU186" s="261" t="s">
        <v>86</v>
      </c>
      <c r="AV186" s="15" t="s">
        <v>124</v>
      </c>
      <c r="AW186" s="15" t="s">
        <v>32</v>
      </c>
      <c r="AX186" s="15" t="s">
        <v>84</v>
      </c>
      <c r="AY186" s="261" t="s">
        <v>118</v>
      </c>
    </row>
    <row r="187" s="2" customFormat="1" ht="16.5" customHeight="1">
      <c r="A187" s="38"/>
      <c r="B187" s="39"/>
      <c r="C187" s="262" t="s">
        <v>219</v>
      </c>
      <c r="D187" s="262" t="s">
        <v>220</v>
      </c>
      <c r="E187" s="263" t="s">
        <v>221</v>
      </c>
      <c r="F187" s="264" t="s">
        <v>222</v>
      </c>
      <c r="G187" s="265" t="s">
        <v>223</v>
      </c>
      <c r="H187" s="266">
        <v>83.200000000000003</v>
      </c>
      <c r="I187" s="267"/>
      <c r="J187" s="268">
        <f>ROUND(I187*H187,2)</f>
        <v>0</v>
      </c>
      <c r="K187" s="269"/>
      <c r="L187" s="270"/>
      <c r="M187" s="271" t="s">
        <v>1</v>
      </c>
      <c r="N187" s="272" t="s">
        <v>41</v>
      </c>
      <c r="O187" s="91"/>
      <c r="P187" s="225">
        <f>O187*H187</f>
        <v>0</v>
      </c>
      <c r="Q187" s="225">
        <v>1</v>
      </c>
      <c r="R187" s="225">
        <f>Q187*H187</f>
        <v>83.200000000000003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165</v>
      </c>
      <c r="AT187" s="227" t="s">
        <v>220</v>
      </c>
      <c r="AU187" s="227" t="s">
        <v>86</v>
      </c>
      <c r="AY187" s="17" t="s">
        <v>118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84</v>
      </c>
      <c r="BK187" s="228">
        <f>ROUND(I187*H187,2)</f>
        <v>0</v>
      </c>
      <c r="BL187" s="17" t="s">
        <v>124</v>
      </c>
      <c r="BM187" s="227" t="s">
        <v>224</v>
      </c>
    </row>
    <row r="188" s="14" customFormat="1">
      <c r="A188" s="14"/>
      <c r="B188" s="240"/>
      <c r="C188" s="241"/>
      <c r="D188" s="231" t="s">
        <v>126</v>
      </c>
      <c r="E188" s="242" t="s">
        <v>1</v>
      </c>
      <c r="F188" s="243" t="s">
        <v>225</v>
      </c>
      <c r="G188" s="241"/>
      <c r="H188" s="244">
        <v>41.600000000000001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126</v>
      </c>
      <c r="AU188" s="250" t="s">
        <v>86</v>
      </c>
      <c r="AV188" s="14" t="s">
        <v>86</v>
      </c>
      <c r="AW188" s="14" t="s">
        <v>32</v>
      </c>
      <c r="AX188" s="14" t="s">
        <v>84</v>
      </c>
      <c r="AY188" s="250" t="s">
        <v>118</v>
      </c>
    </row>
    <row r="189" s="14" customFormat="1">
      <c r="A189" s="14"/>
      <c r="B189" s="240"/>
      <c r="C189" s="241"/>
      <c r="D189" s="231" t="s">
        <v>126</v>
      </c>
      <c r="E189" s="241"/>
      <c r="F189" s="243" t="s">
        <v>226</v>
      </c>
      <c r="G189" s="241"/>
      <c r="H189" s="244">
        <v>83.200000000000003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126</v>
      </c>
      <c r="AU189" s="250" t="s">
        <v>86</v>
      </c>
      <c r="AV189" s="14" t="s">
        <v>86</v>
      </c>
      <c r="AW189" s="14" t="s">
        <v>4</v>
      </c>
      <c r="AX189" s="14" t="s">
        <v>84</v>
      </c>
      <c r="AY189" s="250" t="s">
        <v>118</v>
      </c>
    </row>
    <row r="190" s="2" customFormat="1" ht="37.8" customHeight="1">
      <c r="A190" s="38"/>
      <c r="B190" s="39"/>
      <c r="C190" s="215" t="s">
        <v>227</v>
      </c>
      <c r="D190" s="215" t="s">
        <v>120</v>
      </c>
      <c r="E190" s="216" t="s">
        <v>228</v>
      </c>
      <c r="F190" s="217" t="s">
        <v>229</v>
      </c>
      <c r="G190" s="218" t="s">
        <v>123</v>
      </c>
      <c r="H190" s="219">
        <v>132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124</v>
      </c>
      <c r="AT190" s="227" t="s">
        <v>120</v>
      </c>
      <c r="AU190" s="227" t="s">
        <v>86</v>
      </c>
      <c r="AY190" s="17" t="s">
        <v>118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84</v>
      </c>
      <c r="BK190" s="228">
        <f>ROUND(I190*H190,2)</f>
        <v>0</v>
      </c>
      <c r="BL190" s="17" t="s">
        <v>124</v>
      </c>
      <c r="BM190" s="227" t="s">
        <v>230</v>
      </c>
    </row>
    <row r="191" s="14" customFormat="1">
      <c r="A191" s="14"/>
      <c r="B191" s="240"/>
      <c r="C191" s="241"/>
      <c r="D191" s="231" t="s">
        <v>126</v>
      </c>
      <c r="E191" s="242" t="s">
        <v>1</v>
      </c>
      <c r="F191" s="243" t="s">
        <v>231</v>
      </c>
      <c r="G191" s="241"/>
      <c r="H191" s="244">
        <v>132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126</v>
      </c>
      <c r="AU191" s="250" t="s">
        <v>86</v>
      </c>
      <c r="AV191" s="14" t="s">
        <v>86</v>
      </c>
      <c r="AW191" s="14" t="s">
        <v>32</v>
      </c>
      <c r="AX191" s="14" t="s">
        <v>84</v>
      </c>
      <c r="AY191" s="250" t="s">
        <v>118</v>
      </c>
    </row>
    <row r="192" s="2" customFormat="1" ht="24.15" customHeight="1">
      <c r="A192" s="38"/>
      <c r="B192" s="39"/>
      <c r="C192" s="215" t="s">
        <v>232</v>
      </c>
      <c r="D192" s="215" t="s">
        <v>120</v>
      </c>
      <c r="E192" s="216" t="s">
        <v>233</v>
      </c>
      <c r="F192" s="217" t="s">
        <v>234</v>
      </c>
      <c r="G192" s="218" t="s">
        <v>123</v>
      </c>
      <c r="H192" s="219">
        <v>132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41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124</v>
      </c>
      <c r="AT192" s="227" t="s">
        <v>120</v>
      </c>
      <c r="AU192" s="227" t="s">
        <v>86</v>
      </c>
      <c r="AY192" s="17" t="s">
        <v>118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84</v>
      </c>
      <c r="BK192" s="228">
        <f>ROUND(I192*H192,2)</f>
        <v>0</v>
      </c>
      <c r="BL192" s="17" t="s">
        <v>124</v>
      </c>
      <c r="BM192" s="227" t="s">
        <v>235</v>
      </c>
    </row>
    <row r="193" s="14" customFormat="1">
      <c r="A193" s="14"/>
      <c r="B193" s="240"/>
      <c r="C193" s="241"/>
      <c r="D193" s="231" t="s">
        <v>126</v>
      </c>
      <c r="E193" s="242" t="s">
        <v>1</v>
      </c>
      <c r="F193" s="243" t="s">
        <v>236</v>
      </c>
      <c r="G193" s="241"/>
      <c r="H193" s="244">
        <v>132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126</v>
      </c>
      <c r="AU193" s="250" t="s">
        <v>86</v>
      </c>
      <c r="AV193" s="14" t="s">
        <v>86</v>
      </c>
      <c r="AW193" s="14" t="s">
        <v>32</v>
      </c>
      <c r="AX193" s="14" t="s">
        <v>84</v>
      </c>
      <c r="AY193" s="250" t="s">
        <v>118</v>
      </c>
    </row>
    <row r="194" s="2" customFormat="1" ht="16.5" customHeight="1">
      <c r="A194" s="38"/>
      <c r="B194" s="39"/>
      <c r="C194" s="262" t="s">
        <v>237</v>
      </c>
      <c r="D194" s="262" t="s">
        <v>220</v>
      </c>
      <c r="E194" s="263" t="s">
        <v>238</v>
      </c>
      <c r="F194" s="264" t="s">
        <v>239</v>
      </c>
      <c r="G194" s="265" t="s">
        <v>240</v>
      </c>
      <c r="H194" s="266">
        <v>3.2999999999999998</v>
      </c>
      <c r="I194" s="267"/>
      <c r="J194" s="268">
        <f>ROUND(I194*H194,2)</f>
        <v>0</v>
      </c>
      <c r="K194" s="269"/>
      <c r="L194" s="270"/>
      <c r="M194" s="271" t="s">
        <v>1</v>
      </c>
      <c r="N194" s="272" t="s">
        <v>41</v>
      </c>
      <c r="O194" s="91"/>
      <c r="P194" s="225">
        <f>O194*H194</f>
        <v>0</v>
      </c>
      <c r="Q194" s="225">
        <v>0.001</v>
      </c>
      <c r="R194" s="225">
        <f>Q194*H194</f>
        <v>0.0033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165</v>
      </c>
      <c r="AT194" s="227" t="s">
        <v>220</v>
      </c>
      <c r="AU194" s="227" t="s">
        <v>86</v>
      </c>
      <c r="AY194" s="17" t="s">
        <v>118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84</v>
      </c>
      <c r="BK194" s="228">
        <f>ROUND(I194*H194,2)</f>
        <v>0</v>
      </c>
      <c r="BL194" s="17" t="s">
        <v>124</v>
      </c>
      <c r="BM194" s="227" t="s">
        <v>241</v>
      </c>
    </row>
    <row r="195" s="14" customFormat="1">
      <c r="A195" s="14"/>
      <c r="B195" s="240"/>
      <c r="C195" s="241"/>
      <c r="D195" s="231" t="s">
        <v>126</v>
      </c>
      <c r="E195" s="241"/>
      <c r="F195" s="243" t="s">
        <v>242</v>
      </c>
      <c r="G195" s="241"/>
      <c r="H195" s="244">
        <v>3.2999999999999998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126</v>
      </c>
      <c r="AU195" s="250" t="s">
        <v>86</v>
      </c>
      <c r="AV195" s="14" t="s">
        <v>86</v>
      </c>
      <c r="AW195" s="14" t="s">
        <v>4</v>
      </c>
      <c r="AX195" s="14" t="s">
        <v>84</v>
      </c>
      <c r="AY195" s="250" t="s">
        <v>118</v>
      </c>
    </row>
    <row r="196" s="12" customFormat="1" ht="22.8" customHeight="1">
      <c r="A196" s="12"/>
      <c r="B196" s="199"/>
      <c r="C196" s="200"/>
      <c r="D196" s="201" t="s">
        <v>75</v>
      </c>
      <c r="E196" s="213" t="s">
        <v>86</v>
      </c>
      <c r="F196" s="213" t="s">
        <v>243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0.16135971999999998</v>
      </c>
      <c r="S196" s="207"/>
      <c r="T196" s="209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84</v>
      </c>
      <c r="AT196" s="211" t="s">
        <v>75</v>
      </c>
      <c r="AU196" s="211" t="s">
        <v>84</v>
      </c>
      <c r="AY196" s="210" t="s">
        <v>118</v>
      </c>
      <c r="BK196" s="212">
        <f>SUM(BK197:BK200)</f>
        <v>0</v>
      </c>
    </row>
    <row r="197" s="2" customFormat="1" ht="24.15" customHeight="1">
      <c r="A197" s="38"/>
      <c r="B197" s="39"/>
      <c r="C197" s="215" t="s">
        <v>7</v>
      </c>
      <c r="D197" s="215" t="s">
        <v>120</v>
      </c>
      <c r="E197" s="216" t="s">
        <v>244</v>
      </c>
      <c r="F197" s="217" t="s">
        <v>245</v>
      </c>
      <c r="G197" s="218" t="s">
        <v>223</v>
      </c>
      <c r="H197" s="219">
        <v>0.078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41</v>
      </c>
      <c r="O197" s="91"/>
      <c r="P197" s="225">
        <f>O197*H197</f>
        <v>0</v>
      </c>
      <c r="Q197" s="225">
        <v>1.0597399999999999</v>
      </c>
      <c r="R197" s="225">
        <f>Q197*H197</f>
        <v>0.082659719999999992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124</v>
      </c>
      <c r="AT197" s="227" t="s">
        <v>120</v>
      </c>
      <c r="AU197" s="227" t="s">
        <v>86</v>
      </c>
      <c r="AY197" s="17" t="s">
        <v>118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84</v>
      </c>
      <c r="BK197" s="228">
        <f>ROUND(I197*H197,2)</f>
        <v>0</v>
      </c>
      <c r="BL197" s="17" t="s">
        <v>124</v>
      </c>
      <c r="BM197" s="227" t="s">
        <v>246</v>
      </c>
    </row>
    <row r="198" s="2" customFormat="1" ht="24.15" customHeight="1">
      <c r="A198" s="38"/>
      <c r="B198" s="39"/>
      <c r="C198" s="262" t="s">
        <v>247</v>
      </c>
      <c r="D198" s="262" t="s">
        <v>220</v>
      </c>
      <c r="E198" s="263" t="s">
        <v>248</v>
      </c>
      <c r="F198" s="264" t="s">
        <v>249</v>
      </c>
      <c r="G198" s="265" t="s">
        <v>123</v>
      </c>
      <c r="H198" s="266">
        <v>10</v>
      </c>
      <c r="I198" s="267"/>
      <c r="J198" s="268">
        <f>ROUND(I198*H198,2)</f>
        <v>0</v>
      </c>
      <c r="K198" s="269"/>
      <c r="L198" s="270"/>
      <c r="M198" s="271" t="s">
        <v>1</v>
      </c>
      <c r="N198" s="272" t="s">
        <v>41</v>
      </c>
      <c r="O198" s="91"/>
      <c r="P198" s="225">
        <f>O198*H198</f>
        <v>0</v>
      </c>
      <c r="Q198" s="225">
        <v>0.0078700000000000003</v>
      </c>
      <c r="R198" s="225">
        <f>Q198*H198</f>
        <v>0.078700000000000006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165</v>
      </c>
      <c r="AT198" s="227" t="s">
        <v>220</v>
      </c>
      <c r="AU198" s="227" t="s">
        <v>86</v>
      </c>
      <c r="AY198" s="17" t="s">
        <v>118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124</v>
      </c>
      <c r="BM198" s="227" t="s">
        <v>250</v>
      </c>
    </row>
    <row r="199" s="13" customFormat="1">
      <c r="A199" s="13"/>
      <c r="B199" s="229"/>
      <c r="C199" s="230"/>
      <c r="D199" s="231" t="s">
        <v>126</v>
      </c>
      <c r="E199" s="232" t="s">
        <v>1</v>
      </c>
      <c r="F199" s="233" t="s">
        <v>251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126</v>
      </c>
      <c r="AU199" s="239" t="s">
        <v>86</v>
      </c>
      <c r="AV199" s="13" t="s">
        <v>84</v>
      </c>
      <c r="AW199" s="13" t="s">
        <v>32</v>
      </c>
      <c r="AX199" s="13" t="s">
        <v>76</v>
      </c>
      <c r="AY199" s="239" t="s">
        <v>118</v>
      </c>
    </row>
    <row r="200" s="14" customFormat="1">
      <c r="A200" s="14"/>
      <c r="B200" s="240"/>
      <c r="C200" s="241"/>
      <c r="D200" s="231" t="s">
        <v>126</v>
      </c>
      <c r="E200" s="242" t="s">
        <v>1</v>
      </c>
      <c r="F200" s="243" t="s">
        <v>252</v>
      </c>
      <c r="G200" s="241"/>
      <c r="H200" s="244">
        <v>10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126</v>
      </c>
      <c r="AU200" s="250" t="s">
        <v>86</v>
      </c>
      <c r="AV200" s="14" t="s">
        <v>86</v>
      </c>
      <c r="AW200" s="14" t="s">
        <v>32</v>
      </c>
      <c r="AX200" s="14" t="s">
        <v>84</v>
      </c>
      <c r="AY200" s="250" t="s">
        <v>118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124</v>
      </c>
      <c r="F201" s="213" t="s">
        <v>253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SUM(P202:P204)</f>
        <v>0</v>
      </c>
      <c r="Q201" s="207"/>
      <c r="R201" s="208">
        <f>SUM(R202:R204)</f>
        <v>0</v>
      </c>
      <c r="S201" s="207"/>
      <c r="T201" s="209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84</v>
      </c>
      <c r="AT201" s="211" t="s">
        <v>75</v>
      </c>
      <c r="AU201" s="211" t="s">
        <v>84</v>
      </c>
      <c r="AY201" s="210" t="s">
        <v>118</v>
      </c>
      <c r="BK201" s="212">
        <f>SUM(BK202:BK204)</f>
        <v>0</v>
      </c>
    </row>
    <row r="202" s="2" customFormat="1" ht="24.15" customHeight="1">
      <c r="A202" s="38"/>
      <c r="B202" s="39"/>
      <c r="C202" s="215" t="s">
        <v>254</v>
      </c>
      <c r="D202" s="215" t="s">
        <v>120</v>
      </c>
      <c r="E202" s="216" t="s">
        <v>255</v>
      </c>
      <c r="F202" s="217" t="s">
        <v>256</v>
      </c>
      <c r="G202" s="218" t="s">
        <v>123</v>
      </c>
      <c r="H202" s="219">
        <v>10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41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124</v>
      </c>
      <c r="AT202" s="227" t="s">
        <v>120</v>
      </c>
      <c r="AU202" s="227" t="s">
        <v>86</v>
      </c>
      <c r="AY202" s="17" t="s">
        <v>118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84</v>
      </c>
      <c r="BK202" s="228">
        <f>ROUND(I202*H202,2)</f>
        <v>0</v>
      </c>
      <c r="BL202" s="17" t="s">
        <v>124</v>
      </c>
      <c r="BM202" s="227" t="s">
        <v>257</v>
      </c>
    </row>
    <row r="203" s="13" customFormat="1">
      <c r="A203" s="13"/>
      <c r="B203" s="229"/>
      <c r="C203" s="230"/>
      <c r="D203" s="231" t="s">
        <v>126</v>
      </c>
      <c r="E203" s="232" t="s">
        <v>1</v>
      </c>
      <c r="F203" s="233" t="s">
        <v>258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126</v>
      </c>
      <c r="AU203" s="239" t="s">
        <v>86</v>
      </c>
      <c r="AV203" s="13" t="s">
        <v>84</v>
      </c>
      <c r="AW203" s="13" t="s">
        <v>32</v>
      </c>
      <c r="AX203" s="13" t="s">
        <v>76</v>
      </c>
      <c r="AY203" s="239" t="s">
        <v>118</v>
      </c>
    </row>
    <row r="204" s="14" customFormat="1">
      <c r="A204" s="14"/>
      <c r="B204" s="240"/>
      <c r="C204" s="241"/>
      <c r="D204" s="231" t="s">
        <v>126</v>
      </c>
      <c r="E204" s="242" t="s">
        <v>1</v>
      </c>
      <c r="F204" s="243" t="s">
        <v>133</v>
      </c>
      <c r="G204" s="241"/>
      <c r="H204" s="244">
        <v>10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126</v>
      </c>
      <c r="AU204" s="250" t="s">
        <v>86</v>
      </c>
      <c r="AV204" s="14" t="s">
        <v>86</v>
      </c>
      <c r="AW204" s="14" t="s">
        <v>32</v>
      </c>
      <c r="AX204" s="14" t="s">
        <v>84</v>
      </c>
      <c r="AY204" s="250" t="s">
        <v>118</v>
      </c>
    </row>
    <row r="205" s="12" customFormat="1" ht="22.8" customHeight="1">
      <c r="A205" s="12"/>
      <c r="B205" s="199"/>
      <c r="C205" s="200"/>
      <c r="D205" s="201" t="s">
        <v>75</v>
      </c>
      <c r="E205" s="213" t="s">
        <v>143</v>
      </c>
      <c r="F205" s="213" t="s">
        <v>259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SUM(P206:P213)</f>
        <v>0</v>
      </c>
      <c r="Q205" s="207"/>
      <c r="R205" s="208">
        <f>SUM(R206:R213)</f>
        <v>0</v>
      </c>
      <c r="S205" s="207"/>
      <c r="T205" s="209">
        <f>SUM(T206:T213)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84</v>
      </c>
      <c r="AT205" s="211" t="s">
        <v>75</v>
      </c>
      <c r="AU205" s="211" t="s">
        <v>84</v>
      </c>
      <c r="AY205" s="210" t="s">
        <v>118</v>
      </c>
      <c r="BK205" s="212">
        <f>SUM(BK206:BK213)</f>
        <v>0</v>
      </c>
    </row>
    <row r="206" s="2" customFormat="1" ht="24.15" customHeight="1">
      <c r="A206" s="38"/>
      <c r="B206" s="39"/>
      <c r="C206" s="215" t="s">
        <v>260</v>
      </c>
      <c r="D206" s="215" t="s">
        <v>120</v>
      </c>
      <c r="E206" s="216" t="s">
        <v>261</v>
      </c>
      <c r="F206" s="217" t="s">
        <v>262</v>
      </c>
      <c r="G206" s="218" t="s">
        <v>123</v>
      </c>
      <c r="H206" s="219">
        <v>84.200000000000003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41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124</v>
      </c>
      <c r="AT206" s="227" t="s">
        <v>120</v>
      </c>
      <c r="AU206" s="227" t="s">
        <v>86</v>
      </c>
      <c r="AY206" s="17" t="s">
        <v>118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84</v>
      </c>
      <c r="BK206" s="228">
        <f>ROUND(I206*H206,2)</f>
        <v>0</v>
      </c>
      <c r="BL206" s="17" t="s">
        <v>124</v>
      </c>
      <c r="BM206" s="227" t="s">
        <v>263</v>
      </c>
    </row>
    <row r="207" s="13" customFormat="1">
      <c r="A207" s="13"/>
      <c r="B207" s="229"/>
      <c r="C207" s="230"/>
      <c r="D207" s="231" t="s">
        <v>126</v>
      </c>
      <c r="E207" s="232" t="s">
        <v>1</v>
      </c>
      <c r="F207" s="233" t="s">
        <v>159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126</v>
      </c>
      <c r="AU207" s="239" t="s">
        <v>86</v>
      </c>
      <c r="AV207" s="13" t="s">
        <v>84</v>
      </c>
      <c r="AW207" s="13" t="s">
        <v>32</v>
      </c>
      <c r="AX207" s="13" t="s">
        <v>76</v>
      </c>
      <c r="AY207" s="239" t="s">
        <v>118</v>
      </c>
    </row>
    <row r="208" s="14" customFormat="1">
      <c r="A208" s="14"/>
      <c r="B208" s="240"/>
      <c r="C208" s="241"/>
      <c r="D208" s="231" t="s">
        <v>126</v>
      </c>
      <c r="E208" s="242" t="s">
        <v>1</v>
      </c>
      <c r="F208" s="243" t="s">
        <v>264</v>
      </c>
      <c r="G208" s="241"/>
      <c r="H208" s="244">
        <v>27.600000000000001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126</v>
      </c>
      <c r="AU208" s="250" t="s">
        <v>86</v>
      </c>
      <c r="AV208" s="14" t="s">
        <v>86</v>
      </c>
      <c r="AW208" s="14" t="s">
        <v>32</v>
      </c>
      <c r="AX208" s="14" t="s">
        <v>76</v>
      </c>
      <c r="AY208" s="250" t="s">
        <v>118</v>
      </c>
    </row>
    <row r="209" s="13" customFormat="1">
      <c r="A209" s="13"/>
      <c r="B209" s="229"/>
      <c r="C209" s="230"/>
      <c r="D209" s="231" t="s">
        <v>126</v>
      </c>
      <c r="E209" s="232" t="s">
        <v>1</v>
      </c>
      <c r="F209" s="233" t="s">
        <v>170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126</v>
      </c>
      <c r="AU209" s="239" t="s">
        <v>86</v>
      </c>
      <c r="AV209" s="13" t="s">
        <v>84</v>
      </c>
      <c r="AW209" s="13" t="s">
        <v>32</v>
      </c>
      <c r="AX209" s="13" t="s">
        <v>76</v>
      </c>
      <c r="AY209" s="239" t="s">
        <v>118</v>
      </c>
    </row>
    <row r="210" s="14" customFormat="1">
      <c r="A210" s="14"/>
      <c r="B210" s="240"/>
      <c r="C210" s="241"/>
      <c r="D210" s="231" t="s">
        <v>126</v>
      </c>
      <c r="E210" s="242" t="s">
        <v>1</v>
      </c>
      <c r="F210" s="243" t="s">
        <v>265</v>
      </c>
      <c r="G210" s="241"/>
      <c r="H210" s="244">
        <v>51.600000000000001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126</v>
      </c>
      <c r="AU210" s="250" t="s">
        <v>86</v>
      </c>
      <c r="AV210" s="14" t="s">
        <v>86</v>
      </c>
      <c r="AW210" s="14" t="s">
        <v>32</v>
      </c>
      <c r="AX210" s="14" t="s">
        <v>76</v>
      </c>
      <c r="AY210" s="250" t="s">
        <v>118</v>
      </c>
    </row>
    <row r="211" s="13" customFormat="1">
      <c r="A211" s="13"/>
      <c r="B211" s="229"/>
      <c r="C211" s="230"/>
      <c r="D211" s="231" t="s">
        <v>126</v>
      </c>
      <c r="E211" s="232" t="s">
        <v>1</v>
      </c>
      <c r="F211" s="233" t="s">
        <v>162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126</v>
      </c>
      <c r="AU211" s="239" t="s">
        <v>86</v>
      </c>
      <c r="AV211" s="13" t="s">
        <v>84</v>
      </c>
      <c r="AW211" s="13" t="s">
        <v>32</v>
      </c>
      <c r="AX211" s="13" t="s">
        <v>76</v>
      </c>
      <c r="AY211" s="239" t="s">
        <v>118</v>
      </c>
    </row>
    <row r="212" s="14" customFormat="1">
      <c r="A212" s="14"/>
      <c r="B212" s="240"/>
      <c r="C212" s="241"/>
      <c r="D212" s="231" t="s">
        <v>126</v>
      </c>
      <c r="E212" s="242" t="s">
        <v>1</v>
      </c>
      <c r="F212" s="243" t="s">
        <v>266</v>
      </c>
      <c r="G212" s="241"/>
      <c r="H212" s="244">
        <v>5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126</v>
      </c>
      <c r="AU212" s="250" t="s">
        <v>86</v>
      </c>
      <c r="AV212" s="14" t="s">
        <v>86</v>
      </c>
      <c r="AW212" s="14" t="s">
        <v>32</v>
      </c>
      <c r="AX212" s="14" t="s">
        <v>76</v>
      </c>
      <c r="AY212" s="250" t="s">
        <v>118</v>
      </c>
    </row>
    <row r="213" s="15" customFormat="1">
      <c r="A213" s="15"/>
      <c r="B213" s="251"/>
      <c r="C213" s="252"/>
      <c r="D213" s="231" t="s">
        <v>126</v>
      </c>
      <c r="E213" s="253" t="s">
        <v>1</v>
      </c>
      <c r="F213" s="254" t="s">
        <v>164</v>
      </c>
      <c r="G213" s="252"/>
      <c r="H213" s="255">
        <v>84.200000000000003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1" t="s">
        <v>126</v>
      </c>
      <c r="AU213" s="261" t="s">
        <v>86</v>
      </c>
      <c r="AV213" s="15" t="s">
        <v>124</v>
      </c>
      <c r="AW213" s="15" t="s">
        <v>32</v>
      </c>
      <c r="AX213" s="15" t="s">
        <v>84</v>
      </c>
      <c r="AY213" s="261" t="s">
        <v>118</v>
      </c>
    </row>
    <row r="214" s="12" customFormat="1" ht="22.8" customHeight="1">
      <c r="A214" s="12"/>
      <c r="B214" s="199"/>
      <c r="C214" s="200"/>
      <c r="D214" s="201" t="s">
        <v>75</v>
      </c>
      <c r="E214" s="213" t="s">
        <v>165</v>
      </c>
      <c r="F214" s="213" t="s">
        <v>267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SUM(P215:P269)</f>
        <v>0</v>
      </c>
      <c r="Q214" s="207"/>
      <c r="R214" s="208">
        <f>SUM(R215:R269)</f>
        <v>2.3159675000000002</v>
      </c>
      <c r="S214" s="207"/>
      <c r="T214" s="209">
        <f>SUM(T215:T269)</f>
        <v>4.29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84</v>
      </c>
      <c r="AT214" s="211" t="s">
        <v>75</v>
      </c>
      <c r="AU214" s="211" t="s">
        <v>84</v>
      </c>
      <c r="AY214" s="210" t="s">
        <v>118</v>
      </c>
      <c r="BK214" s="212">
        <f>SUM(BK215:BK269)</f>
        <v>0</v>
      </c>
    </row>
    <row r="215" s="2" customFormat="1" ht="24.15" customHeight="1">
      <c r="A215" s="38"/>
      <c r="B215" s="39"/>
      <c r="C215" s="215" t="s">
        <v>268</v>
      </c>
      <c r="D215" s="215" t="s">
        <v>120</v>
      </c>
      <c r="E215" s="216" t="s">
        <v>269</v>
      </c>
      <c r="F215" s="217" t="s">
        <v>270</v>
      </c>
      <c r="G215" s="218" t="s">
        <v>137</v>
      </c>
      <c r="H215" s="219">
        <v>66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41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0.065000000000000002</v>
      </c>
      <c r="T215" s="226">
        <f>S215*H215</f>
        <v>4.29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124</v>
      </c>
      <c r="AT215" s="227" t="s">
        <v>120</v>
      </c>
      <c r="AU215" s="227" t="s">
        <v>86</v>
      </c>
      <c r="AY215" s="17" t="s">
        <v>118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84</v>
      </c>
      <c r="BK215" s="228">
        <f>ROUND(I215*H215,2)</f>
        <v>0</v>
      </c>
      <c r="BL215" s="17" t="s">
        <v>124</v>
      </c>
      <c r="BM215" s="227" t="s">
        <v>271</v>
      </c>
    </row>
    <row r="216" s="13" customFormat="1">
      <c r="A216" s="13"/>
      <c r="B216" s="229"/>
      <c r="C216" s="230"/>
      <c r="D216" s="231" t="s">
        <v>126</v>
      </c>
      <c r="E216" s="232" t="s">
        <v>1</v>
      </c>
      <c r="F216" s="233" t="s">
        <v>272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126</v>
      </c>
      <c r="AU216" s="239" t="s">
        <v>86</v>
      </c>
      <c r="AV216" s="13" t="s">
        <v>84</v>
      </c>
      <c r="AW216" s="13" t="s">
        <v>32</v>
      </c>
      <c r="AX216" s="13" t="s">
        <v>76</v>
      </c>
      <c r="AY216" s="239" t="s">
        <v>118</v>
      </c>
    </row>
    <row r="217" s="14" customFormat="1">
      <c r="A217" s="14"/>
      <c r="B217" s="240"/>
      <c r="C217" s="241"/>
      <c r="D217" s="231" t="s">
        <v>126</v>
      </c>
      <c r="E217" s="242" t="s">
        <v>1</v>
      </c>
      <c r="F217" s="243" t="s">
        <v>273</v>
      </c>
      <c r="G217" s="241"/>
      <c r="H217" s="244">
        <v>66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126</v>
      </c>
      <c r="AU217" s="250" t="s">
        <v>86</v>
      </c>
      <c r="AV217" s="14" t="s">
        <v>86</v>
      </c>
      <c r="AW217" s="14" t="s">
        <v>32</v>
      </c>
      <c r="AX217" s="14" t="s">
        <v>84</v>
      </c>
      <c r="AY217" s="250" t="s">
        <v>118</v>
      </c>
    </row>
    <row r="218" s="2" customFormat="1" ht="24.15" customHeight="1">
      <c r="A218" s="38"/>
      <c r="B218" s="39"/>
      <c r="C218" s="215" t="s">
        <v>274</v>
      </c>
      <c r="D218" s="215" t="s">
        <v>120</v>
      </c>
      <c r="E218" s="216" t="s">
        <v>275</v>
      </c>
      <c r="F218" s="217" t="s">
        <v>276</v>
      </c>
      <c r="G218" s="218" t="s">
        <v>137</v>
      </c>
      <c r="H218" s="219">
        <v>5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41</v>
      </c>
      <c r="O218" s="91"/>
      <c r="P218" s="225">
        <f>O218*H218</f>
        <v>0</v>
      </c>
      <c r="Q218" s="225">
        <v>1.0000000000000001E-05</v>
      </c>
      <c r="R218" s="225">
        <f>Q218*H218</f>
        <v>5.0000000000000002E-05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124</v>
      </c>
      <c r="AT218" s="227" t="s">
        <v>120</v>
      </c>
      <c r="AU218" s="227" t="s">
        <v>86</v>
      </c>
      <c r="AY218" s="17" t="s">
        <v>118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84</v>
      </c>
      <c r="BK218" s="228">
        <f>ROUND(I218*H218,2)</f>
        <v>0</v>
      </c>
      <c r="BL218" s="17" t="s">
        <v>124</v>
      </c>
      <c r="BM218" s="227" t="s">
        <v>277</v>
      </c>
    </row>
    <row r="219" s="13" customFormat="1">
      <c r="A219" s="13"/>
      <c r="B219" s="229"/>
      <c r="C219" s="230"/>
      <c r="D219" s="231" t="s">
        <v>126</v>
      </c>
      <c r="E219" s="232" t="s">
        <v>1</v>
      </c>
      <c r="F219" s="233" t="s">
        <v>278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126</v>
      </c>
      <c r="AU219" s="239" t="s">
        <v>86</v>
      </c>
      <c r="AV219" s="13" t="s">
        <v>84</v>
      </c>
      <c r="AW219" s="13" t="s">
        <v>32</v>
      </c>
      <c r="AX219" s="13" t="s">
        <v>76</v>
      </c>
      <c r="AY219" s="239" t="s">
        <v>118</v>
      </c>
    </row>
    <row r="220" s="14" customFormat="1">
      <c r="A220" s="14"/>
      <c r="B220" s="240"/>
      <c r="C220" s="241"/>
      <c r="D220" s="231" t="s">
        <v>126</v>
      </c>
      <c r="E220" s="242" t="s">
        <v>1</v>
      </c>
      <c r="F220" s="243" t="s">
        <v>143</v>
      </c>
      <c r="G220" s="241"/>
      <c r="H220" s="244">
        <v>5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126</v>
      </c>
      <c r="AU220" s="250" t="s">
        <v>86</v>
      </c>
      <c r="AV220" s="14" t="s">
        <v>86</v>
      </c>
      <c r="AW220" s="14" t="s">
        <v>32</v>
      </c>
      <c r="AX220" s="14" t="s">
        <v>84</v>
      </c>
      <c r="AY220" s="250" t="s">
        <v>118</v>
      </c>
    </row>
    <row r="221" s="2" customFormat="1" ht="24.15" customHeight="1">
      <c r="A221" s="38"/>
      <c r="B221" s="39"/>
      <c r="C221" s="262" t="s">
        <v>279</v>
      </c>
      <c r="D221" s="262" t="s">
        <v>220</v>
      </c>
      <c r="E221" s="263" t="s">
        <v>280</v>
      </c>
      <c r="F221" s="264" t="s">
        <v>281</v>
      </c>
      <c r="G221" s="265" t="s">
        <v>137</v>
      </c>
      <c r="H221" s="266">
        <v>5.1500000000000004</v>
      </c>
      <c r="I221" s="267"/>
      <c r="J221" s="268">
        <f>ROUND(I221*H221,2)</f>
        <v>0</v>
      </c>
      <c r="K221" s="269"/>
      <c r="L221" s="270"/>
      <c r="M221" s="271" t="s">
        <v>1</v>
      </c>
      <c r="N221" s="272" t="s">
        <v>41</v>
      </c>
      <c r="O221" s="91"/>
      <c r="P221" s="225">
        <f>O221*H221</f>
        <v>0</v>
      </c>
      <c r="Q221" s="225">
        <v>0.0014499999999999999</v>
      </c>
      <c r="R221" s="225">
        <f>Q221*H221</f>
        <v>0.0074675000000000002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165</v>
      </c>
      <c r="AT221" s="227" t="s">
        <v>220</v>
      </c>
      <c r="AU221" s="227" t="s">
        <v>86</v>
      </c>
      <c r="AY221" s="17" t="s">
        <v>118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124</v>
      </c>
      <c r="BM221" s="227" t="s">
        <v>282</v>
      </c>
    </row>
    <row r="222" s="14" customFormat="1">
      <c r="A222" s="14"/>
      <c r="B222" s="240"/>
      <c r="C222" s="241"/>
      <c r="D222" s="231" t="s">
        <v>126</v>
      </c>
      <c r="E222" s="242" t="s">
        <v>1</v>
      </c>
      <c r="F222" s="243" t="s">
        <v>143</v>
      </c>
      <c r="G222" s="241"/>
      <c r="H222" s="244">
        <v>5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126</v>
      </c>
      <c r="AU222" s="250" t="s">
        <v>86</v>
      </c>
      <c r="AV222" s="14" t="s">
        <v>86</v>
      </c>
      <c r="AW222" s="14" t="s">
        <v>32</v>
      </c>
      <c r="AX222" s="14" t="s">
        <v>84</v>
      </c>
      <c r="AY222" s="250" t="s">
        <v>118</v>
      </c>
    </row>
    <row r="223" s="14" customFormat="1">
      <c r="A223" s="14"/>
      <c r="B223" s="240"/>
      <c r="C223" s="241"/>
      <c r="D223" s="231" t="s">
        <v>126</v>
      </c>
      <c r="E223" s="241"/>
      <c r="F223" s="243" t="s">
        <v>283</v>
      </c>
      <c r="G223" s="241"/>
      <c r="H223" s="244">
        <v>5.1500000000000004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126</v>
      </c>
      <c r="AU223" s="250" t="s">
        <v>86</v>
      </c>
      <c r="AV223" s="14" t="s">
        <v>86</v>
      </c>
      <c r="AW223" s="14" t="s">
        <v>4</v>
      </c>
      <c r="AX223" s="14" t="s">
        <v>84</v>
      </c>
      <c r="AY223" s="250" t="s">
        <v>118</v>
      </c>
    </row>
    <row r="224" s="2" customFormat="1" ht="24.15" customHeight="1">
      <c r="A224" s="38"/>
      <c r="B224" s="39"/>
      <c r="C224" s="215" t="s">
        <v>284</v>
      </c>
      <c r="D224" s="215" t="s">
        <v>120</v>
      </c>
      <c r="E224" s="216" t="s">
        <v>285</v>
      </c>
      <c r="F224" s="217" t="s">
        <v>286</v>
      </c>
      <c r="G224" s="218" t="s">
        <v>137</v>
      </c>
      <c r="H224" s="219">
        <v>66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41</v>
      </c>
      <c r="O224" s="91"/>
      <c r="P224" s="225">
        <f>O224*H224</f>
        <v>0</v>
      </c>
      <c r="Q224" s="225">
        <v>1.0000000000000001E-05</v>
      </c>
      <c r="R224" s="225">
        <f>Q224*H224</f>
        <v>0.0006600000000000001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124</v>
      </c>
      <c r="AT224" s="227" t="s">
        <v>120</v>
      </c>
      <c r="AU224" s="227" t="s">
        <v>86</v>
      </c>
      <c r="AY224" s="17" t="s">
        <v>118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84</v>
      </c>
      <c r="BK224" s="228">
        <f>ROUND(I224*H224,2)</f>
        <v>0</v>
      </c>
      <c r="BL224" s="17" t="s">
        <v>124</v>
      </c>
      <c r="BM224" s="227" t="s">
        <v>287</v>
      </c>
    </row>
    <row r="225" s="13" customFormat="1">
      <c r="A225" s="13"/>
      <c r="B225" s="229"/>
      <c r="C225" s="230"/>
      <c r="D225" s="231" t="s">
        <v>126</v>
      </c>
      <c r="E225" s="232" t="s">
        <v>1</v>
      </c>
      <c r="F225" s="233" t="s">
        <v>159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126</v>
      </c>
      <c r="AU225" s="239" t="s">
        <v>86</v>
      </c>
      <c r="AV225" s="13" t="s">
        <v>84</v>
      </c>
      <c r="AW225" s="13" t="s">
        <v>32</v>
      </c>
      <c r="AX225" s="13" t="s">
        <v>76</v>
      </c>
      <c r="AY225" s="239" t="s">
        <v>118</v>
      </c>
    </row>
    <row r="226" s="14" customFormat="1">
      <c r="A226" s="14"/>
      <c r="B226" s="240"/>
      <c r="C226" s="241"/>
      <c r="D226" s="231" t="s">
        <v>126</v>
      </c>
      <c r="E226" s="242" t="s">
        <v>1</v>
      </c>
      <c r="F226" s="243" t="s">
        <v>254</v>
      </c>
      <c r="G226" s="241"/>
      <c r="H226" s="244">
        <v>23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126</v>
      </c>
      <c r="AU226" s="250" t="s">
        <v>86</v>
      </c>
      <c r="AV226" s="14" t="s">
        <v>86</v>
      </c>
      <c r="AW226" s="14" t="s">
        <v>32</v>
      </c>
      <c r="AX226" s="14" t="s">
        <v>76</v>
      </c>
      <c r="AY226" s="250" t="s">
        <v>118</v>
      </c>
    </row>
    <row r="227" s="13" customFormat="1">
      <c r="A227" s="13"/>
      <c r="B227" s="229"/>
      <c r="C227" s="230"/>
      <c r="D227" s="231" t="s">
        <v>126</v>
      </c>
      <c r="E227" s="232" t="s">
        <v>1</v>
      </c>
      <c r="F227" s="233" t="s">
        <v>170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126</v>
      </c>
      <c r="AU227" s="239" t="s">
        <v>86</v>
      </c>
      <c r="AV227" s="13" t="s">
        <v>84</v>
      </c>
      <c r="AW227" s="13" t="s">
        <v>32</v>
      </c>
      <c r="AX227" s="13" t="s">
        <v>76</v>
      </c>
      <c r="AY227" s="239" t="s">
        <v>118</v>
      </c>
    </row>
    <row r="228" s="14" customFormat="1">
      <c r="A228" s="14"/>
      <c r="B228" s="240"/>
      <c r="C228" s="241"/>
      <c r="D228" s="231" t="s">
        <v>126</v>
      </c>
      <c r="E228" s="242" t="s">
        <v>1</v>
      </c>
      <c r="F228" s="243" t="s">
        <v>288</v>
      </c>
      <c r="G228" s="241"/>
      <c r="H228" s="244">
        <v>43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126</v>
      </c>
      <c r="AU228" s="250" t="s">
        <v>86</v>
      </c>
      <c r="AV228" s="14" t="s">
        <v>86</v>
      </c>
      <c r="AW228" s="14" t="s">
        <v>32</v>
      </c>
      <c r="AX228" s="14" t="s">
        <v>76</v>
      </c>
      <c r="AY228" s="250" t="s">
        <v>118</v>
      </c>
    </row>
    <row r="229" s="15" customFormat="1">
      <c r="A229" s="15"/>
      <c r="B229" s="251"/>
      <c r="C229" s="252"/>
      <c r="D229" s="231" t="s">
        <v>126</v>
      </c>
      <c r="E229" s="253" t="s">
        <v>1</v>
      </c>
      <c r="F229" s="254" t="s">
        <v>164</v>
      </c>
      <c r="G229" s="252"/>
      <c r="H229" s="255">
        <v>66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1" t="s">
        <v>126</v>
      </c>
      <c r="AU229" s="261" t="s">
        <v>86</v>
      </c>
      <c r="AV229" s="15" t="s">
        <v>124</v>
      </c>
      <c r="AW229" s="15" t="s">
        <v>32</v>
      </c>
      <c r="AX229" s="15" t="s">
        <v>84</v>
      </c>
      <c r="AY229" s="261" t="s">
        <v>118</v>
      </c>
    </row>
    <row r="230" s="2" customFormat="1" ht="24.15" customHeight="1">
      <c r="A230" s="38"/>
      <c r="B230" s="39"/>
      <c r="C230" s="262" t="s">
        <v>289</v>
      </c>
      <c r="D230" s="262" t="s">
        <v>220</v>
      </c>
      <c r="E230" s="263" t="s">
        <v>290</v>
      </c>
      <c r="F230" s="264" t="s">
        <v>291</v>
      </c>
      <c r="G230" s="265" t="s">
        <v>137</v>
      </c>
      <c r="H230" s="266">
        <v>67.980000000000004</v>
      </c>
      <c r="I230" s="267"/>
      <c r="J230" s="268">
        <f>ROUND(I230*H230,2)</f>
        <v>0</v>
      </c>
      <c r="K230" s="269"/>
      <c r="L230" s="270"/>
      <c r="M230" s="271" t="s">
        <v>1</v>
      </c>
      <c r="N230" s="272" t="s">
        <v>41</v>
      </c>
      <c r="O230" s="91"/>
      <c r="P230" s="225">
        <f>O230*H230</f>
        <v>0</v>
      </c>
      <c r="Q230" s="225">
        <v>0.0054999999999999997</v>
      </c>
      <c r="R230" s="225">
        <f>Q230*H230</f>
        <v>0.37389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165</v>
      </c>
      <c r="AT230" s="227" t="s">
        <v>220</v>
      </c>
      <c r="AU230" s="227" t="s">
        <v>86</v>
      </c>
      <c r="AY230" s="17" t="s">
        <v>118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84</v>
      </c>
      <c r="BK230" s="228">
        <f>ROUND(I230*H230,2)</f>
        <v>0</v>
      </c>
      <c r="BL230" s="17" t="s">
        <v>124</v>
      </c>
      <c r="BM230" s="227" t="s">
        <v>292</v>
      </c>
    </row>
    <row r="231" s="14" customFormat="1">
      <c r="A231" s="14"/>
      <c r="B231" s="240"/>
      <c r="C231" s="241"/>
      <c r="D231" s="231" t="s">
        <v>126</v>
      </c>
      <c r="E231" s="242" t="s">
        <v>1</v>
      </c>
      <c r="F231" s="243" t="s">
        <v>273</v>
      </c>
      <c r="G231" s="241"/>
      <c r="H231" s="244">
        <v>66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126</v>
      </c>
      <c r="AU231" s="250" t="s">
        <v>86</v>
      </c>
      <c r="AV231" s="14" t="s">
        <v>86</v>
      </c>
      <c r="AW231" s="14" t="s">
        <v>32</v>
      </c>
      <c r="AX231" s="14" t="s">
        <v>84</v>
      </c>
      <c r="AY231" s="250" t="s">
        <v>118</v>
      </c>
    </row>
    <row r="232" s="14" customFormat="1">
      <c r="A232" s="14"/>
      <c r="B232" s="240"/>
      <c r="C232" s="241"/>
      <c r="D232" s="231" t="s">
        <v>126</v>
      </c>
      <c r="E232" s="241"/>
      <c r="F232" s="243" t="s">
        <v>293</v>
      </c>
      <c r="G232" s="241"/>
      <c r="H232" s="244">
        <v>67.980000000000004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126</v>
      </c>
      <c r="AU232" s="250" t="s">
        <v>86</v>
      </c>
      <c r="AV232" s="14" t="s">
        <v>86</v>
      </c>
      <c r="AW232" s="14" t="s">
        <v>4</v>
      </c>
      <c r="AX232" s="14" t="s">
        <v>84</v>
      </c>
      <c r="AY232" s="250" t="s">
        <v>118</v>
      </c>
    </row>
    <row r="233" s="2" customFormat="1" ht="37.8" customHeight="1">
      <c r="A233" s="38"/>
      <c r="B233" s="39"/>
      <c r="C233" s="215" t="s">
        <v>294</v>
      </c>
      <c r="D233" s="215" t="s">
        <v>120</v>
      </c>
      <c r="E233" s="216" t="s">
        <v>295</v>
      </c>
      <c r="F233" s="217" t="s">
        <v>296</v>
      </c>
      <c r="G233" s="218" t="s">
        <v>297</v>
      </c>
      <c r="H233" s="219">
        <v>1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124</v>
      </c>
      <c r="AT233" s="227" t="s">
        <v>120</v>
      </c>
      <c r="AU233" s="227" t="s">
        <v>86</v>
      </c>
      <c r="AY233" s="17" t="s">
        <v>118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124</v>
      </c>
      <c r="BM233" s="227" t="s">
        <v>298</v>
      </c>
    </row>
    <row r="234" s="13" customFormat="1">
      <c r="A234" s="13"/>
      <c r="B234" s="229"/>
      <c r="C234" s="230"/>
      <c r="D234" s="231" t="s">
        <v>126</v>
      </c>
      <c r="E234" s="232" t="s">
        <v>1</v>
      </c>
      <c r="F234" s="233" t="s">
        <v>299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126</v>
      </c>
      <c r="AU234" s="239" t="s">
        <v>86</v>
      </c>
      <c r="AV234" s="13" t="s">
        <v>84</v>
      </c>
      <c r="AW234" s="13" t="s">
        <v>32</v>
      </c>
      <c r="AX234" s="13" t="s">
        <v>76</v>
      </c>
      <c r="AY234" s="239" t="s">
        <v>118</v>
      </c>
    </row>
    <row r="235" s="14" customFormat="1">
      <c r="A235" s="14"/>
      <c r="B235" s="240"/>
      <c r="C235" s="241"/>
      <c r="D235" s="231" t="s">
        <v>126</v>
      </c>
      <c r="E235" s="242" t="s">
        <v>1</v>
      </c>
      <c r="F235" s="243" t="s">
        <v>84</v>
      </c>
      <c r="G235" s="241"/>
      <c r="H235" s="244">
        <v>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126</v>
      </c>
      <c r="AU235" s="250" t="s">
        <v>86</v>
      </c>
      <c r="AV235" s="14" t="s">
        <v>86</v>
      </c>
      <c r="AW235" s="14" t="s">
        <v>32</v>
      </c>
      <c r="AX235" s="14" t="s">
        <v>84</v>
      </c>
      <c r="AY235" s="250" t="s">
        <v>118</v>
      </c>
    </row>
    <row r="236" s="2" customFormat="1" ht="24.15" customHeight="1">
      <c r="A236" s="38"/>
      <c r="B236" s="39"/>
      <c r="C236" s="262" t="s">
        <v>300</v>
      </c>
      <c r="D236" s="262" t="s">
        <v>220</v>
      </c>
      <c r="E236" s="263" t="s">
        <v>301</v>
      </c>
      <c r="F236" s="264" t="s">
        <v>302</v>
      </c>
      <c r="G236" s="265" t="s">
        <v>297</v>
      </c>
      <c r="H236" s="266">
        <v>1</v>
      </c>
      <c r="I236" s="267"/>
      <c r="J236" s="268">
        <f>ROUND(I236*H236,2)</f>
        <v>0</v>
      </c>
      <c r="K236" s="269"/>
      <c r="L236" s="270"/>
      <c r="M236" s="271" t="s">
        <v>1</v>
      </c>
      <c r="N236" s="272" t="s">
        <v>41</v>
      </c>
      <c r="O236" s="91"/>
      <c r="P236" s="225">
        <f>O236*H236</f>
        <v>0</v>
      </c>
      <c r="Q236" s="225">
        <v>0.0015</v>
      </c>
      <c r="R236" s="225">
        <f>Q236*H236</f>
        <v>0.0015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165</v>
      </c>
      <c r="AT236" s="227" t="s">
        <v>220</v>
      </c>
      <c r="AU236" s="227" t="s">
        <v>86</v>
      </c>
      <c r="AY236" s="17" t="s">
        <v>118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84</v>
      </c>
      <c r="BK236" s="228">
        <f>ROUND(I236*H236,2)</f>
        <v>0</v>
      </c>
      <c r="BL236" s="17" t="s">
        <v>124</v>
      </c>
      <c r="BM236" s="227" t="s">
        <v>303</v>
      </c>
    </row>
    <row r="237" s="14" customFormat="1">
      <c r="A237" s="14"/>
      <c r="B237" s="240"/>
      <c r="C237" s="241"/>
      <c r="D237" s="231" t="s">
        <v>126</v>
      </c>
      <c r="E237" s="242" t="s">
        <v>1</v>
      </c>
      <c r="F237" s="243" t="s">
        <v>84</v>
      </c>
      <c r="G237" s="241"/>
      <c r="H237" s="244">
        <v>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126</v>
      </c>
      <c r="AU237" s="250" t="s">
        <v>86</v>
      </c>
      <c r="AV237" s="14" t="s">
        <v>86</v>
      </c>
      <c r="AW237" s="14" t="s">
        <v>32</v>
      </c>
      <c r="AX237" s="14" t="s">
        <v>84</v>
      </c>
      <c r="AY237" s="250" t="s">
        <v>118</v>
      </c>
    </row>
    <row r="238" s="2" customFormat="1" ht="33" customHeight="1">
      <c r="A238" s="38"/>
      <c r="B238" s="39"/>
      <c r="C238" s="215" t="s">
        <v>304</v>
      </c>
      <c r="D238" s="215" t="s">
        <v>120</v>
      </c>
      <c r="E238" s="216" t="s">
        <v>305</v>
      </c>
      <c r="F238" s="217" t="s">
        <v>306</v>
      </c>
      <c r="G238" s="218" t="s">
        <v>297</v>
      </c>
      <c r="H238" s="219">
        <v>1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124</v>
      </c>
      <c r="AT238" s="227" t="s">
        <v>120</v>
      </c>
      <c r="AU238" s="227" t="s">
        <v>86</v>
      </c>
      <c r="AY238" s="17" t="s">
        <v>118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84</v>
      </c>
      <c r="BK238" s="228">
        <f>ROUND(I238*H238,2)</f>
        <v>0</v>
      </c>
      <c r="BL238" s="17" t="s">
        <v>124</v>
      </c>
      <c r="BM238" s="227" t="s">
        <v>307</v>
      </c>
    </row>
    <row r="239" s="13" customFormat="1">
      <c r="A239" s="13"/>
      <c r="B239" s="229"/>
      <c r="C239" s="230"/>
      <c r="D239" s="231" t="s">
        <v>126</v>
      </c>
      <c r="E239" s="232" t="s">
        <v>1</v>
      </c>
      <c r="F239" s="233" t="s">
        <v>308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126</v>
      </c>
      <c r="AU239" s="239" t="s">
        <v>86</v>
      </c>
      <c r="AV239" s="13" t="s">
        <v>84</v>
      </c>
      <c r="AW239" s="13" t="s">
        <v>32</v>
      </c>
      <c r="AX239" s="13" t="s">
        <v>76</v>
      </c>
      <c r="AY239" s="239" t="s">
        <v>118</v>
      </c>
    </row>
    <row r="240" s="14" customFormat="1">
      <c r="A240" s="14"/>
      <c r="B240" s="240"/>
      <c r="C240" s="241"/>
      <c r="D240" s="231" t="s">
        <v>126</v>
      </c>
      <c r="E240" s="242" t="s">
        <v>1</v>
      </c>
      <c r="F240" s="243" t="s">
        <v>84</v>
      </c>
      <c r="G240" s="241"/>
      <c r="H240" s="244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126</v>
      </c>
      <c r="AU240" s="250" t="s">
        <v>86</v>
      </c>
      <c r="AV240" s="14" t="s">
        <v>86</v>
      </c>
      <c r="AW240" s="14" t="s">
        <v>32</v>
      </c>
      <c r="AX240" s="14" t="s">
        <v>84</v>
      </c>
      <c r="AY240" s="250" t="s">
        <v>118</v>
      </c>
    </row>
    <row r="241" s="2" customFormat="1" ht="16.5" customHeight="1">
      <c r="A241" s="38"/>
      <c r="B241" s="39"/>
      <c r="C241" s="262" t="s">
        <v>309</v>
      </c>
      <c r="D241" s="262" t="s">
        <v>220</v>
      </c>
      <c r="E241" s="263" t="s">
        <v>310</v>
      </c>
      <c r="F241" s="264" t="s">
        <v>311</v>
      </c>
      <c r="G241" s="265" t="s">
        <v>297</v>
      </c>
      <c r="H241" s="266">
        <v>1</v>
      </c>
      <c r="I241" s="267"/>
      <c r="J241" s="268">
        <f>ROUND(I241*H241,2)</f>
        <v>0</v>
      </c>
      <c r="K241" s="269"/>
      <c r="L241" s="270"/>
      <c r="M241" s="271" t="s">
        <v>1</v>
      </c>
      <c r="N241" s="272" t="s">
        <v>41</v>
      </c>
      <c r="O241" s="91"/>
      <c r="P241" s="225">
        <f>O241*H241</f>
        <v>0</v>
      </c>
      <c r="Q241" s="225">
        <v>0.001</v>
      </c>
      <c r="R241" s="225">
        <f>Q241*H241</f>
        <v>0.001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165</v>
      </c>
      <c r="AT241" s="227" t="s">
        <v>220</v>
      </c>
      <c r="AU241" s="227" t="s">
        <v>86</v>
      </c>
      <c r="AY241" s="17" t="s">
        <v>118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84</v>
      </c>
      <c r="BK241" s="228">
        <f>ROUND(I241*H241,2)</f>
        <v>0</v>
      </c>
      <c r="BL241" s="17" t="s">
        <v>124</v>
      </c>
      <c r="BM241" s="227" t="s">
        <v>312</v>
      </c>
    </row>
    <row r="242" s="14" customFormat="1">
      <c r="A242" s="14"/>
      <c r="B242" s="240"/>
      <c r="C242" s="241"/>
      <c r="D242" s="231" t="s">
        <v>126</v>
      </c>
      <c r="E242" s="242" t="s">
        <v>1</v>
      </c>
      <c r="F242" s="243" t="s">
        <v>84</v>
      </c>
      <c r="G242" s="241"/>
      <c r="H242" s="244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126</v>
      </c>
      <c r="AU242" s="250" t="s">
        <v>86</v>
      </c>
      <c r="AV242" s="14" t="s">
        <v>86</v>
      </c>
      <c r="AW242" s="14" t="s">
        <v>32</v>
      </c>
      <c r="AX242" s="14" t="s">
        <v>84</v>
      </c>
      <c r="AY242" s="250" t="s">
        <v>118</v>
      </c>
    </row>
    <row r="243" s="2" customFormat="1" ht="21.75" customHeight="1">
      <c r="A243" s="38"/>
      <c r="B243" s="39"/>
      <c r="C243" s="215" t="s">
        <v>313</v>
      </c>
      <c r="D243" s="215" t="s">
        <v>120</v>
      </c>
      <c r="E243" s="216" t="s">
        <v>314</v>
      </c>
      <c r="F243" s="217" t="s">
        <v>315</v>
      </c>
      <c r="G243" s="218" t="s">
        <v>137</v>
      </c>
      <c r="H243" s="219">
        <v>5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41</v>
      </c>
      <c r="O243" s="91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124</v>
      </c>
      <c r="AT243" s="227" t="s">
        <v>120</v>
      </c>
      <c r="AU243" s="227" t="s">
        <v>86</v>
      </c>
      <c r="AY243" s="17" t="s">
        <v>118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84</v>
      </c>
      <c r="BK243" s="228">
        <f>ROUND(I243*H243,2)</f>
        <v>0</v>
      </c>
      <c r="BL243" s="17" t="s">
        <v>124</v>
      </c>
      <c r="BM243" s="227" t="s">
        <v>316</v>
      </c>
    </row>
    <row r="244" s="14" customFormat="1">
      <c r="A244" s="14"/>
      <c r="B244" s="240"/>
      <c r="C244" s="241"/>
      <c r="D244" s="231" t="s">
        <v>126</v>
      </c>
      <c r="E244" s="242" t="s">
        <v>1</v>
      </c>
      <c r="F244" s="243" t="s">
        <v>143</v>
      </c>
      <c r="G244" s="241"/>
      <c r="H244" s="244">
        <v>5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126</v>
      </c>
      <c r="AU244" s="250" t="s">
        <v>86</v>
      </c>
      <c r="AV244" s="14" t="s">
        <v>86</v>
      </c>
      <c r="AW244" s="14" t="s">
        <v>32</v>
      </c>
      <c r="AX244" s="14" t="s">
        <v>84</v>
      </c>
      <c r="AY244" s="250" t="s">
        <v>118</v>
      </c>
    </row>
    <row r="245" s="2" customFormat="1" ht="21.75" customHeight="1">
      <c r="A245" s="38"/>
      <c r="B245" s="39"/>
      <c r="C245" s="215" t="s">
        <v>317</v>
      </c>
      <c r="D245" s="215" t="s">
        <v>120</v>
      </c>
      <c r="E245" s="216" t="s">
        <v>318</v>
      </c>
      <c r="F245" s="217" t="s">
        <v>319</v>
      </c>
      <c r="G245" s="218" t="s">
        <v>137</v>
      </c>
      <c r="H245" s="219">
        <v>66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41</v>
      </c>
      <c r="O245" s="91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124</v>
      </c>
      <c r="AT245" s="227" t="s">
        <v>120</v>
      </c>
      <c r="AU245" s="227" t="s">
        <v>86</v>
      </c>
      <c r="AY245" s="17" t="s">
        <v>118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84</v>
      </c>
      <c r="BK245" s="228">
        <f>ROUND(I245*H245,2)</f>
        <v>0</v>
      </c>
      <c r="BL245" s="17" t="s">
        <v>124</v>
      </c>
      <c r="BM245" s="227" t="s">
        <v>320</v>
      </c>
    </row>
    <row r="246" s="14" customFormat="1">
      <c r="A246" s="14"/>
      <c r="B246" s="240"/>
      <c r="C246" s="241"/>
      <c r="D246" s="231" t="s">
        <v>126</v>
      </c>
      <c r="E246" s="242" t="s">
        <v>1</v>
      </c>
      <c r="F246" s="243" t="s">
        <v>273</v>
      </c>
      <c r="G246" s="241"/>
      <c r="H246" s="244">
        <v>66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126</v>
      </c>
      <c r="AU246" s="250" t="s">
        <v>86</v>
      </c>
      <c r="AV246" s="14" t="s">
        <v>86</v>
      </c>
      <c r="AW246" s="14" t="s">
        <v>32</v>
      </c>
      <c r="AX246" s="14" t="s">
        <v>84</v>
      </c>
      <c r="AY246" s="250" t="s">
        <v>118</v>
      </c>
    </row>
    <row r="247" s="2" customFormat="1" ht="24.15" customHeight="1">
      <c r="A247" s="38"/>
      <c r="B247" s="39"/>
      <c r="C247" s="215" t="s">
        <v>321</v>
      </c>
      <c r="D247" s="215" t="s">
        <v>120</v>
      </c>
      <c r="E247" s="216" t="s">
        <v>322</v>
      </c>
      <c r="F247" s="217" t="s">
        <v>323</v>
      </c>
      <c r="G247" s="218" t="s">
        <v>297</v>
      </c>
      <c r="H247" s="219">
        <v>2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0.45937</v>
      </c>
      <c r="R247" s="225">
        <f>Q247*H247</f>
        <v>0.91874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124</v>
      </c>
      <c r="AT247" s="227" t="s">
        <v>120</v>
      </c>
      <c r="AU247" s="227" t="s">
        <v>86</v>
      </c>
      <c r="AY247" s="17" t="s">
        <v>118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84</v>
      </c>
      <c r="BK247" s="228">
        <f>ROUND(I247*H247,2)</f>
        <v>0</v>
      </c>
      <c r="BL247" s="17" t="s">
        <v>124</v>
      </c>
      <c r="BM247" s="227" t="s">
        <v>324</v>
      </c>
    </row>
    <row r="248" s="14" customFormat="1">
      <c r="A248" s="14"/>
      <c r="B248" s="240"/>
      <c r="C248" s="241"/>
      <c r="D248" s="231" t="s">
        <v>126</v>
      </c>
      <c r="E248" s="242" t="s">
        <v>1</v>
      </c>
      <c r="F248" s="243" t="s">
        <v>86</v>
      </c>
      <c r="G248" s="241"/>
      <c r="H248" s="244">
        <v>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126</v>
      </c>
      <c r="AU248" s="250" t="s">
        <v>86</v>
      </c>
      <c r="AV248" s="14" t="s">
        <v>86</v>
      </c>
      <c r="AW248" s="14" t="s">
        <v>32</v>
      </c>
      <c r="AX248" s="14" t="s">
        <v>84</v>
      </c>
      <c r="AY248" s="250" t="s">
        <v>118</v>
      </c>
    </row>
    <row r="249" s="2" customFormat="1" ht="24.15" customHeight="1">
      <c r="A249" s="38"/>
      <c r="B249" s="39"/>
      <c r="C249" s="215" t="s">
        <v>325</v>
      </c>
      <c r="D249" s="215" t="s">
        <v>120</v>
      </c>
      <c r="E249" s="216" t="s">
        <v>326</v>
      </c>
      <c r="F249" s="217" t="s">
        <v>327</v>
      </c>
      <c r="G249" s="218" t="s">
        <v>297</v>
      </c>
      <c r="H249" s="219">
        <v>1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41</v>
      </c>
      <c r="O249" s="91"/>
      <c r="P249" s="225">
        <f>O249*H249</f>
        <v>0</v>
      </c>
      <c r="Q249" s="225">
        <v>0.074370000000000006</v>
      </c>
      <c r="R249" s="225">
        <f>Q249*H249</f>
        <v>0.074370000000000006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124</v>
      </c>
      <c r="AT249" s="227" t="s">
        <v>120</v>
      </c>
      <c r="AU249" s="227" t="s">
        <v>86</v>
      </c>
      <c r="AY249" s="17" t="s">
        <v>118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84</v>
      </c>
      <c r="BK249" s="228">
        <f>ROUND(I249*H249,2)</f>
        <v>0</v>
      </c>
      <c r="BL249" s="17" t="s">
        <v>124</v>
      </c>
      <c r="BM249" s="227" t="s">
        <v>328</v>
      </c>
    </row>
    <row r="250" s="14" customFormat="1">
      <c r="A250" s="14"/>
      <c r="B250" s="240"/>
      <c r="C250" s="241"/>
      <c r="D250" s="231" t="s">
        <v>126</v>
      </c>
      <c r="E250" s="242" t="s">
        <v>1</v>
      </c>
      <c r="F250" s="243" t="s">
        <v>84</v>
      </c>
      <c r="G250" s="241"/>
      <c r="H250" s="244">
        <v>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126</v>
      </c>
      <c r="AU250" s="250" t="s">
        <v>86</v>
      </c>
      <c r="AV250" s="14" t="s">
        <v>86</v>
      </c>
      <c r="AW250" s="14" t="s">
        <v>32</v>
      </c>
      <c r="AX250" s="14" t="s">
        <v>84</v>
      </c>
      <c r="AY250" s="250" t="s">
        <v>118</v>
      </c>
    </row>
    <row r="251" s="2" customFormat="1" ht="24.15" customHeight="1">
      <c r="A251" s="38"/>
      <c r="B251" s="39"/>
      <c r="C251" s="215" t="s">
        <v>329</v>
      </c>
      <c r="D251" s="215" t="s">
        <v>120</v>
      </c>
      <c r="E251" s="216" t="s">
        <v>330</v>
      </c>
      <c r="F251" s="217" t="s">
        <v>331</v>
      </c>
      <c r="G251" s="218" t="s">
        <v>297</v>
      </c>
      <c r="H251" s="219">
        <v>2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41</v>
      </c>
      <c r="O251" s="91"/>
      <c r="P251" s="225">
        <f>O251*H251</f>
        <v>0</v>
      </c>
      <c r="Q251" s="225">
        <v>0.084150000000000003</v>
      </c>
      <c r="R251" s="225">
        <f>Q251*H251</f>
        <v>0.16830000000000001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124</v>
      </c>
      <c r="AT251" s="227" t="s">
        <v>120</v>
      </c>
      <c r="AU251" s="227" t="s">
        <v>86</v>
      </c>
      <c r="AY251" s="17" t="s">
        <v>118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84</v>
      </c>
      <c r="BK251" s="228">
        <f>ROUND(I251*H251,2)</f>
        <v>0</v>
      </c>
      <c r="BL251" s="17" t="s">
        <v>124</v>
      </c>
      <c r="BM251" s="227" t="s">
        <v>332</v>
      </c>
    </row>
    <row r="252" s="14" customFormat="1">
      <c r="A252" s="14"/>
      <c r="B252" s="240"/>
      <c r="C252" s="241"/>
      <c r="D252" s="231" t="s">
        <v>126</v>
      </c>
      <c r="E252" s="242" t="s">
        <v>1</v>
      </c>
      <c r="F252" s="243" t="s">
        <v>86</v>
      </c>
      <c r="G252" s="241"/>
      <c r="H252" s="244">
        <v>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126</v>
      </c>
      <c r="AU252" s="250" t="s">
        <v>86</v>
      </c>
      <c r="AV252" s="14" t="s">
        <v>86</v>
      </c>
      <c r="AW252" s="14" t="s">
        <v>32</v>
      </c>
      <c r="AX252" s="14" t="s">
        <v>84</v>
      </c>
      <c r="AY252" s="250" t="s">
        <v>118</v>
      </c>
    </row>
    <row r="253" s="2" customFormat="1" ht="33" customHeight="1">
      <c r="A253" s="38"/>
      <c r="B253" s="39"/>
      <c r="C253" s="215" t="s">
        <v>333</v>
      </c>
      <c r="D253" s="215" t="s">
        <v>120</v>
      </c>
      <c r="E253" s="216" t="s">
        <v>334</v>
      </c>
      <c r="F253" s="217" t="s">
        <v>335</v>
      </c>
      <c r="G253" s="218" t="s">
        <v>297</v>
      </c>
      <c r="H253" s="219">
        <v>3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41</v>
      </c>
      <c r="O253" s="91"/>
      <c r="P253" s="225">
        <f>O253*H253</f>
        <v>0</v>
      </c>
      <c r="Q253" s="225">
        <v>0.01136</v>
      </c>
      <c r="R253" s="225">
        <f>Q253*H253</f>
        <v>0.034079999999999999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124</v>
      </c>
      <c r="AT253" s="227" t="s">
        <v>120</v>
      </c>
      <c r="AU253" s="227" t="s">
        <v>86</v>
      </c>
      <c r="AY253" s="17" t="s">
        <v>118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84</v>
      </c>
      <c r="BK253" s="228">
        <f>ROUND(I253*H253,2)</f>
        <v>0</v>
      </c>
      <c r="BL253" s="17" t="s">
        <v>124</v>
      </c>
      <c r="BM253" s="227" t="s">
        <v>336</v>
      </c>
    </row>
    <row r="254" s="14" customFormat="1">
      <c r="A254" s="14"/>
      <c r="B254" s="240"/>
      <c r="C254" s="241"/>
      <c r="D254" s="231" t="s">
        <v>126</v>
      </c>
      <c r="E254" s="242" t="s">
        <v>1</v>
      </c>
      <c r="F254" s="243" t="s">
        <v>134</v>
      </c>
      <c r="G254" s="241"/>
      <c r="H254" s="244">
        <v>3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126</v>
      </c>
      <c r="AU254" s="250" t="s">
        <v>86</v>
      </c>
      <c r="AV254" s="14" t="s">
        <v>86</v>
      </c>
      <c r="AW254" s="14" t="s">
        <v>32</v>
      </c>
      <c r="AX254" s="14" t="s">
        <v>84</v>
      </c>
      <c r="AY254" s="250" t="s">
        <v>118</v>
      </c>
    </row>
    <row r="255" s="2" customFormat="1" ht="24.15" customHeight="1">
      <c r="A255" s="38"/>
      <c r="B255" s="39"/>
      <c r="C255" s="215" t="s">
        <v>337</v>
      </c>
      <c r="D255" s="215" t="s">
        <v>120</v>
      </c>
      <c r="E255" s="216" t="s">
        <v>338</v>
      </c>
      <c r="F255" s="217" t="s">
        <v>339</v>
      </c>
      <c r="G255" s="218" t="s">
        <v>297</v>
      </c>
      <c r="H255" s="219">
        <v>3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41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124</v>
      </c>
      <c r="AT255" s="227" t="s">
        <v>120</v>
      </c>
      <c r="AU255" s="227" t="s">
        <v>86</v>
      </c>
      <c r="AY255" s="17" t="s">
        <v>118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84</v>
      </c>
      <c r="BK255" s="228">
        <f>ROUND(I255*H255,2)</f>
        <v>0</v>
      </c>
      <c r="BL255" s="17" t="s">
        <v>124</v>
      </c>
      <c r="BM255" s="227" t="s">
        <v>340</v>
      </c>
    </row>
    <row r="256" s="14" customFormat="1">
      <c r="A256" s="14"/>
      <c r="B256" s="240"/>
      <c r="C256" s="241"/>
      <c r="D256" s="231" t="s">
        <v>126</v>
      </c>
      <c r="E256" s="242" t="s">
        <v>1</v>
      </c>
      <c r="F256" s="243" t="s">
        <v>134</v>
      </c>
      <c r="G256" s="241"/>
      <c r="H256" s="244">
        <v>3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126</v>
      </c>
      <c r="AU256" s="250" t="s">
        <v>86</v>
      </c>
      <c r="AV256" s="14" t="s">
        <v>86</v>
      </c>
      <c r="AW256" s="14" t="s">
        <v>32</v>
      </c>
      <c r="AX256" s="14" t="s">
        <v>84</v>
      </c>
      <c r="AY256" s="250" t="s">
        <v>118</v>
      </c>
    </row>
    <row r="257" s="2" customFormat="1" ht="24.15" customHeight="1">
      <c r="A257" s="38"/>
      <c r="B257" s="39"/>
      <c r="C257" s="215" t="s">
        <v>341</v>
      </c>
      <c r="D257" s="215" t="s">
        <v>120</v>
      </c>
      <c r="E257" s="216" t="s">
        <v>342</v>
      </c>
      <c r="F257" s="217" t="s">
        <v>343</v>
      </c>
      <c r="G257" s="218" t="s">
        <v>297</v>
      </c>
      <c r="H257" s="219">
        <v>3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41</v>
      </c>
      <c r="O257" s="91"/>
      <c r="P257" s="225">
        <f>O257*H257</f>
        <v>0</v>
      </c>
      <c r="Q257" s="225">
        <v>0.0026800000000000001</v>
      </c>
      <c r="R257" s="225">
        <f>Q257*H257</f>
        <v>0.0080400000000000003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124</v>
      </c>
      <c r="AT257" s="227" t="s">
        <v>120</v>
      </c>
      <c r="AU257" s="227" t="s">
        <v>86</v>
      </c>
      <c r="AY257" s="17" t="s">
        <v>118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84</v>
      </c>
      <c r="BK257" s="228">
        <f>ROUND(I257*H257,2)</f>
        <v>0</v>
      </c>
      <c r="BL257" s="17" t="s">
        <v>124</v>
      </c>
      <c r="BM257" s="227" t="s">
        <v>344</v>
      </c>
    </row>
    <row r="258" s="14" customFormat="1">
      <c r="A258" s="14"/>
      <c r="B258" s="240"/>
      <c r="C258" s="241"/>
      <c r="D258" s="231" t="s">
        <v>126</v>
      </c>
      <c r="E258" s="242" t="s">
        <v>1</v>
      </c>
      <c r="F258" s="243" t="s">
        <v>134</v>
      </c>
      <c r="G258" s="241"/>
      <c r="H258" s="244">
        <v>3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126</v>
      </c>
      <c r="AU258" s="250" t="s">
        <v>86</v>
      </c>
      <c r="AV258" s="14" t="s">
        <v>86</v>
      </c>
      <c r="AW258" s="14" t="s">
        <v>32</v>
      </c>
      <c r="AX258" s="14" t="s">
        <v>84</v>
      </c>
      <c r="AY258" s="250" t="s">
        <v>118</v>
      </c>
    </row>
    <row r="259" s="2" customFormat="1" ht="24.15" customHeight="1">
      <c r="A259" s="38"/>
      <c r="B259" s="39"/>
      <c r="C259" s="215" t="s">
        <v>345</v>
      </c>
      <c r="D259" s="215" t="s">
        <v>120</v>
      </c>
      <c r="E259" s="216" t="s">
        <v>346</v>
      </c>
      <c r="F259" s="217" t="s">
        <v>347</v>
      </c>
      <c r="G259" s="218" t="s">
        <v>297</v>
      </c>
      <c r="H259" s="219">
        <v>1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0.10661</v>
      </c>
      <c r="R259" s="225">
        <f>Q259*H259</f>
        <v>0.10661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124</v>
      </c>
      <c r="AT259" s="227" t="s">
        <v>120</v>
      </c>
      <c r="AU259" s="227" t="s">
        <v>86</v>
      </c>
      <c r="AY259" s="17" t="s">
        <v>118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124</v>
      </c>
      <c r="BM259" s="227" t="s">
        <v>348</v>
      </c>
    </row>
    <row r="260" s="14" customFormat="1">
      <c r="A260" s="14"/>
      <c r="B260" s="240"/>
      <c r="C260" s="241"/>
      <c r="D260" s="231" t="s">
        <v>126</v>
      </c>
      <c r="E260" s="242" t="s">
        <v>1</v>
      </c>
      <c r="F260" s="243" t="s">
        <v>84</v>
      </c>
      <c r="G260" s="241"/>
      <c r="H260" s="244">
        <v>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126</v>
      </c>
      <c r="AU260" s="250" t="s">
        <v>86</v>
      </c>
      <c r="AV260" s="14" t="s">
        <v>86</v>
      </c>
      <c r="AW260" s="14" t="s">
        <v>32</v>
      </c>
      <c r="AX260" s="14" t="s">
        <v>84</v>
      </c>
      <c r="AY260" s="250" t="s">
        <v>118</v>
      </c>
    </row>
    <row r="261" s="2" customFormat="1" ht="24.15" customHeight="1">
      <c r="A261" s="38"/>
      <c r="B261" s="39"/>
      <c r="C261" s="215" t="s">
        <v>288</v>
      </c>
      <c r="D261" s="215" t="s">
        <v>120</v>
      </c>
      <c r="E261" s="216" t="s">
        <v>349</v>
      </c>
      <c r="F261" s="217" t="s">
        <v>350</v>
      </c>
      <c r="G261" s="218" t="s">
        <v>297</v>
      </c>
      <c r="H261" s="219">
        <v>2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41</v>
      </c>
      <c r="O261" s="91"/>
      <c r="P261" s="225">
        <f>O261*H261</f>
        <v>0</v>
      </c>
      <c r="Q261" s="225">
        <v>0.10761999999999999</v>
      </c>
      <c r="R261" s="225">
        <f>Q261*H261</f>
        <v>0.21523999999999999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124</v>
      </c>
      <c r="AT261" s="227" t="s">
        <v>120</v>
      </c>
      <c r="AU261" s="227" t="s">
        <v>86</v>
      </c>
      <c r="AY261" s="17" t="s">
        <v>118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84</v>
      </c>
      <c r="BK261" s="228">
        <f>ROUND(I261*H261,2)</f>
        <v>0</v>
      </c>
      <c r="BL261" s="17" t="s">
        <v>124</v>
      </c>
      <c r="BM261" s="227" t="s">
        <v>351</v>
      </c>
    </row>
    <row r="262" s="14" customFormat="1">
      <c r="A262" s="14"/>
      <c r="B262" s="240"/>
      <c r="C262" s="241"/>
      <c r="D262" s="231" t="s">
        <v>126</v>
      </c>
      <c r="E262" s="242" t="s">
        <v>1</v>
      </c>
      <c r="F262" s="243" t="s">
        <v>86</v>
      </c>
      <c r="G262" s="241"/>
      <c r="H262" s="244">
        <v>2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126</v>
      </c>
      <c r="AU262" s="250" t="s">
        <v>86</v>
      </c>
      <c r="AV262" s="14" t="s">
        <v>86</v>
      </c>
      <c r="AW262" s="14" t="s">
        <v>32</v>
      </c>
      <c r="AX262" s="14" t="s">
        <v>84</v>
      </c>
      <c r="AY262" s="250" t="s">
        <v>118</v>
      </c>
    </row>
    <row r="263" s="2" customFormat="1" ht="24.15" customHeight="1">
      <c r="A263" s="38"/>
      <c r="B263" s="39"/>
      <c r="C263" s="215" t="s">
        <v>352</v>
      </c>
      <c r="D263" s="215" t="s">
        <v>120</v>
      </c>
      <c r="E263" s="216" t="s">
        <v>353</v>
      </c>
      <c r="F263" s="217" t="s">
        <v>354</v>
      </c>
      <c r="G263" s="218" t="s">
        <v>297</v>
      </c>
      <c r="H263" s="219">
        <v>3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41</v>
      </c>
      <c r="O263" s="91"/>
      <c r="P263" s="225">
        <f>O263*H263</f>
        <v>0</v>
      </c>
      <c r="Q263" s="225">
        <v>0.024240000000000001</v>
      </c>
      <c r="R263" s="225">
        <f>Q263*H263</f>
        <v>0.072720000000000007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124</v>
      </c>
      <c r="AT263" s="227" t="s">
        <v>120</v>
      </c>
      <c r="AU263" s="227" t="s">
        <v>86</v>
      </c>
      <c r="AY263" s="17" t="s">
        <v>118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84</v>
      </c>
      <c r="BK263" s="228">
        <f>ROUND(I263*H263,2)</f>
        <v>0</v>
      </c>
      <c r="BL263" s="17" t="s">
        <v>124</v>
      </c>
      <c r="BM263" s="227" t="s">
        <v>355</v>
      </c>
    </row>
    <row r="264" s="14" customFormat="1">
      <c r="A264" s="14"/>
      <c r="B264" s="240"/>
      <c r="C264" s="241"/>
      <c r="D264" s="231" t="s">
        <v>126</v>
      </c>
      <c r="E264" s="242" t="s">
        <v>1</v>
      </c>
      <c r="F264" s="243" t="s">
        <v>134</v>
      </c>
      <c r="G264" s="241"/>
      <c r="H264" s="244">
        <v>3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126</v>
      </c>
      <c r="AU264" s="250" t="s">
        <v>86</v>
      </c>
      <c r="AV264" s="14" t="s">
        <v>86</v>
      </c>
      <c r="AW264" s="14" t="s">
        <v>32</v>
      </c>
      <c r="AX264" s="14" t="s">
        <v>84</v>
      </c>
      <c r="AY264" s="250" t="s">
        <v>118</v>
      </c>
    </row>
    <row r="265" s="2" customFormat="1" ht="24.15" customHeight="1">
      <c r="A265" s="38"/>
      <c r="B265" s="39"/>
      <c r="C265" s="215" t="s">
        <v>356</v>
      </c>
      <c r="D265" s="215" t="s">
        <v>120</v>
      </c>
      <c r="E265" s="216" t="s">
        <v>357</v>
      </c>
      <c r="F265" s="217" t="s">
        <v>358</v>
      </c>
      <c r="G265" s="218" t="s">
        <v>297</v>
      </c>
      <c r="H265" s="219">
        <v>3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41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124</v>
      </c>
      <c r="AT265" s="227" t="s">
        <v>120</v>
      </c>
      <c r="AU265" s="227" t="s">
        <v>86</v>
      </c>
      <c r="AY265" s="17" t="s">
        <v>118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84</v>
      </c>
      <c r="BK265" s="228">
        <f>ROUND(I265*H265,2)</f>
        <v>0</v>
      </c>
      <c r="BL265" s="17" t="s">
        <v>124</v>
      </c>
      <c r="BM265" s="227" t="s">
        <v>359</v>
      </c>
    </row>
    <row r="266" s="14" customFormat="1">
      <c r="A266" s="14"/>
      <c r="B266" s="240"/>
      <c r="C266" s="241"/>
      <c r="D266" s="231" t="s">
        <v>126</v>
      </c>
      <c r="E266" s="242" t="s">
        <v>1</v>
      </c>
      <c r="F266" s="243" t="s">
        <v>134</v>
      </c>
      <c r="G266" s="241"/>
      <c r="H266" s="244">
        <v>3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126</v>
      </c>
      <c r="AU266" s="250" t="s">
        <v>86</v>
      </c>
      <c r="AV266" s="14" t="s">
        <v>86</v>
      </c>
      <c r="AW266" s="14" t="s">
        <v>32</v>
      </c>
      <c r="AX266" s="14" t="s">
        <v>84</v>
      </c>
      <c r="AY266" s="250" t="s">
        <v>118</v>
      </c>
    </row>
    <row r="267" s="2" customFormat="1" ht="33" customHeight="1">
      <c r="A267" s="38"/>
      <c r="B267" s="39"/>
      <c r="C267" s="215" t="s">
        <v>360</v>
      </c>
      <c r="D267" s="215" t="s">
        <v>120</v>
      </c>
      <c r="E267" s="216" t="s">
        <v>361</v>
      </c>
      <c r="F267" s="217" t="s">
        <v>362</v>
      </c>
      <c r="G267" s="218" t="s">
        <v>297</v>
      </c>
      <c r="H267" s="219">
        <v>3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41</v>
      </c>
      <c r="O267" s="91"/>
      <c r="P267" s="225">
        <f>O267*H267</f>
        <v>0</v>
      </c>
      <c r="Q267" s="225">
        <v>0.1111</v>
      </c>
      <c r="R267" s="225">
        <f>Q267*H267</f>
        <v>0.33330000000000004</v>
      </c>
      <c r="S267" s="225">
        <v>0</v>
      </c>
      <c r="T267" s="22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124</v>
      </c>
      <c r="AT267" s="227" t="s">
        <v>120</v>
      </c>
      <c r="AU267" s="227" t="s">
        <v>86</v>
      </c>
      <c r="AY267" s="17" t="s">
        <v>118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84</v>
      </c>
      <c r="BK267" s="228">
        <f>ROUND(I267*H267,2)</f>
        <v>0</v>
      </c>
      <c r="BL267" s="17" t="s">
        <v>124</v>
      </c>
      <c r="BM267" s="227" t="s">
        <v>363</v>
      </c>
    </row>
    <row r="268" s="14" customFormat="1">
      <c r="A268" s="14"/>
      <c r="B268" s="240"/>
      <c r="C268" s="241"/>
      <c r="D268" s="231" t="s">
        <v>126</v>
      </c>
      <c r="E268" s="242" t="s">
        <v>1</v>
      </c>
      <c r="F268" s="243" t="s">
        <v>134</v>
      </c>
      <c r="G268" s="241"/>
      <c r="H268" s="244">
        <v>3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126</v>
      </c>
      <c r="AU268" s="250" t="s">
        <v>86</v>
      </c>
      <c r="AV268" s="14" t="s">
        <v>86</v>
      </c>
      <c r="AW268" s="14" t="s">
        <v>32</v>
      </c>
      <c r="AX268" s="14" t="s">
        <v>84</v>
      </c>
      <c r="AY268" s="250" t="s">
        <v>118</v>
      </c>
    </row>
    <row r="269" s="2" customFormat="1" ht="24.15" customHeight="1">
      <c r="A269" s="38"/>
      <c r="B269" s="39"/>
      <c r="C269" s="215" t="s">
        <v>364</v>
      </c>
      <c r="D269" s="215" t="s">
        <v>120</v>
      </c>
      <c r="E269" s="216" t="s">
        <v>365</v>
      </c>
      <c r="F269" s="217" t="s">
        <v>366</v>
      </c>
      <c r="G269" s="218" t="s">
        <v>223</v>
      </c>
      <c r="H269" s="219">
        <v>2.3159999999999998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41</v>
      </c>
      <c r="O269" s="91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124</v>
      </c>
      <c r="AT269" s="227" t="s">
        <v>120</v>
      </c>
      <c r="AU269" s="227" t="s">
        <v>86</v>
      </c>
      <c r="AY269" s="17" t="s">
        <v>118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84</v>
      </c>
      <c r="BK269" s="228">
        <f>ROUND(I269*H269,2)</f>
        <v>0</v>
      </c>
      <c r="BL269" s="17" t="s">
        <v>124</v>
      </c>
      <c r="BM269" s="227" t="s">
        <v>367</v>
      </c>
    </row>
    <row r="270" s="12" customFormat="1" ht="22.8" customHeight="1">
      <c r="A270" s="12"/>
      <c r="B270" s="199"/>
      <c r="C270" s="200"/>
      <c r="D270" s="201" t="s">
        <v>75</v>
      </c>
      <c r="E270" s="213" t="s">
        <v>172</v>
      </c>
      <c r="F270" s="213" t="s">
        <v>368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SUM(P271:P276)</f>
        <v>0</v>
      </c>
      <c r="Q270" s="207"/>
      <c r="R270" s="208">
        <f>SUM(R271:R276)</f>
        <v>0.00030000000000000003</v>
      </c>
      <c r="S270" s="207"/>
      <c r="T270" s="209">
        <f>SUM(T271:T276)</f>
        <v>9.8279999999999994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84</v>
      </c>
      <c r="AT270" s="211" t="s">
        <v>75</v>
      </c>
      <c r="AU270" s="211" t="s">
        <v>84</v>
      </c>
      <c r="AY270" s="210" t="s">
        <v>118</v>
      </c>
      <c r="BK270" s="212">
        <f>SUM(BK271:BK276)</f>
        <v>0</v>
      </c>
    </row>
    <row r="271" s="2" customFormat="1" ht="24.15" customHeight="1">
      <c r="A271" s="38"/>
      <c r="B271" s="39"/>
      <c r="C271" s="215" t="s">
        <v>369</v>
      </c>
      <c r="D271" s="215" t="s">
        <v>120</v>
      </c>
      <c r="E271" s="216" t="s">
        <v>370</v>
      </c>
      <c r="F271" s="217" t="s">
        <v>371</v>
      </c>
      <c r="G271" s="218" t="s">
        <v>137</v>
      </c>
      <c r="H271" s="219">
        <v>10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41</v>
      </c>
      <c r="O271" s="91"/>
      <c r="P271" s="225">
        <f>O271*H271</f>
        <v>0</v>
      </c>
      <c r="Q271" s="225">
        <v>3.0000000000000001E-05</v>
      </c>
      <c r="R271" s="225">
        <f>Q271*H271</f>
        <v>0.00030000000000000003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124</v>
      </c>
      <c r="AT271" s="227" t="s">
        <v>120</v>
      </c>
      <c r="AU271" s="227" t="s">
        <v>86</v>
      </c>
      <c r="AY271" s="17" t="s">
        <v>118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84</v>
      </c>
      <c r="BK271" s="228">
        <f>ROUND(I271*H271,2)</f>
        <v>0</v>
      </c>
      <c r="BL271" s="17" t="s">
        <v>124</v>
      </c>
      <c r="BM271" s="227" t="s">
        <v>372</v>
      </c>
    </row>
    <row r="272" s="13" customFormat="1">
      <c r="A272" s="13"/>
      <c r="B272" s="229"/>
      <c r="C272" s="230"/>
      <c r="D272" s="231" t="s">
        <v>126</v>
      </c>
      <c r="E272" s="232" t="s">
        <v>1</v>
      </c>
      <c r="F272" s="233" t="s">
        <v>132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126</v>
      </c>
      <c r="AU272" s="239" t="s">
        <v>86</v>
      </c>
      <c r="AV272" s="13" t="s">
        <v>84</v>
      </c>
      <c r="AW272" s="13" t="s">
        <v>32</v>
      </c>
      <c r="AX272" s="13" t="s">
        <v>76</v>
      </c>
      <c r="AY272" s="239" t="s">
        <v>118</v>
      </c>
    </row>
    <row r="273" s="14" customFormat="1">
      <c r="A273" s="14"/>
      <c r="B273" s="240"/>
      <c r="C273" s="241"/>
      <c r="D273" s="231" t="s">
        <v>126</v>
      </c>
      <c r="E273" s="242" t="s">
        <v>1</v>
      </c>
      <c r="F273" s="243" t="s">
        <v>133</v>
      </c>
      <c r="G273" s="241"/>
      <c r="H273" s="244">
        <v>10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126</v>
      </c>
      <c r="AU273" s="250" t="s">
        <v>86</v>
      </c>
      <c r="AV273" s="14" t="s">
        <v>86</v>
      </c>
      <c r="AW273" s="14" t="s">
        <v>32</v>
      </c>
      <c r="AX273" s="14" t="s">
        <v>84</v>
      </c>
      <c r="AY273" s="250" t="s">
        <v>118</v>
      </c>
    </row>
    <row r="274" s="2" customFormat="1" ht="24.15" customHeight="1">
      <c r="A274" s="38"/>
      <c r="B274" s="39"/>
      <c r="C274" s="215" t="s">
        <v>373</v>
      </c>
      <c r="D274" s="215" t="s">
        <v>120</v>
      </c>
      <c r="E274" s="216" t="s">
        <v>374</v>
      </c>
      <c r="F274" s="217" t="s">
        <v>375</v>
      </c>
      <c r="G274" s="218" t="s">
        <v>297</v>
      </c>
      <c r="H274" s="219">
        <v>6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41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1.6379999999999999</v>
      </c>
      <c r="T274" s="226">
        <f>S274*H274</f>
        <v>9.8279999999999994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124</v>
      </c>
      <c r="AT274" s="227" t="s">
        <v>120</v>
      </c>
      <c r="AU274" s="227" t="s">
        <v>86</v>
      </c>
      <c r="AY274" s="17" t="s">
        <v>118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84</v>
      </c>
      <c r="BK274" s="228">
        <f>ROUND(I274*H274,2)</f>
        <v>0</v>
      </c>
      <c r="BL274" s="17" t="s">
        <v>124</v>
      </c>
      <c r="BM274" s="227" t="s">
        <v>376</v>
      </c>
    </row>
    <row r="275" s="13" customFormat="1">
      <c r="A275" s="13"/>
      <c r="B275" s="229"/>
      <c r="C275" s="230"/>
      <c r="D275" s="231" t="s">
        <v>126</v>
      </c>
      <c r="E275" s="232" t="s">
        <v>1</v>
      </c>
      <c r="F275" s="233" t="s">
        <v>377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126</v>
      </c>
      <c r="AU275" s="239" t="s">
        <v>86</v>
      </c>
      <c r="AV275" s="13" t="s">
        <v>84</v>
      </c>
      <c r="AW275" s="13" t="s">
        <v>32</v>
      </c>
      <c r="AX275" s="13" t="s">
        <v>76</v>
      </c>
      <c r="AY275" s="239" t="s">
        <v>118</v>
      </c>
    </row>
    <row r="276" s="14" customFormat="1">
      <c r="A276" s="14"/>
      <c r="B276" s="240"/>
      <c r="C276" s="241"/>
      <c r="D276" s="231" t="s">
        <v>126</v>
      </c>
      <c r="E276" s="242" t="s">
        <v>1</v>
      </c>
      <c r="F276" s="243" t="s">
        <v>149</v>
      </c>
      <c r="G276" s="241"/>
      <c r="H276" s="244">
        <v>6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126</v>
      </c>
      <c r="AU276" s="250" t="s">
        <v>86</v>
      </c>
      <c r="AV276" s="14" t="s">
        <v>86</v>
      </c>
      <c r="AW276" s="14" t="s">
        <v>32</v>
      </c>
      <c r="AX276" s="14" t="s">
        <v>84</v>
      </c>
      <c r="AY276" s="250" t="s">
        <v>118</v>
      </c>
    </row>
    <row r="277" s="12" customFormat="1" ht="22.8" customHeight="1">
      <c r="A277" s="12"/>
      <c r="B277" s="199"/>
      <c r="C277" s="200"/>
      <c r="D277" s="201" t="s">
        <v>75</v>
      </c>
      <c r="E277" s="213" t="s">
        <v>378</v>
      </c>
      <c r="F277" s="213" t="s">
        <v>379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SUM(P278:P288)</f>
        <v>0</v>
      </c>
      <c r="Q277" s="207"/>
      <c r="R277" s="208">
        <f>SUM(R278:R288)</f>
        <v>0</v>
      </c>
      <c r="S277" s="207"/>
      <c r="T277" s="209">
        <f>SUM(T278:T288)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84</v>
      </c>
      <c r="AT277" s="211" t="s">
        <v>75</v>
      </c>
      <c r="AU277" s="211" t="s">
        <v>84</v>
      </c>
      <c r="AY277" s="210" t="s">
        <v>118</v>
      </c>
      <c r="BK277" s="212">
        <f>SUM(BK278:BK288)</f>
        <v>0</v>
      </c>
    </row>
    <row r="278" s="2" customFormat="1" ht="24.15" customHeight="1">
      <c r="A278" s="38"/>
      <c r="B278" s="39"/>
      <c r="C278" s="215" t="s">
        <v>380</v>
      </c>
      <c r="D278" s="215" t="s">
        <v>120</v>
      </c>
      <c r="E278" s="216" t="s">
        <v>381</v>
      </c>
      <c r="F278" s="217" t="s">
        <v>382</v>
      </c>
      <c r="G278" s="218" t="s">
        <v>223</v>
      </c>
      <c r="H278" s="219">
        <v>1263.7000000000001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41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124</v>
      </c>
      <c r="AT278" s="227" t="s">
        <v>120</v>
      </c>
      <c r="AU278" s="227" t="s">
        <v>86</v>
      </c>
      <c r="AY278" s="17" t="s">
        <v>118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84</v>
      </c>
      <c r="BK278" s="228">
        <f>ROUND(I278*H278,2)</f>
        <v>0</v>
      </c>
      <c r="BL278" s="17" t="s">
        <v>124</v>
      </c>
      <c r="BM278" s="227" t="s">
        <v>383</v>
      </c>
    </row>
    <row r="279" s="14" customFormat="1">
      <c r="A279" s="14"/>
      <c r="B279" s="240"/>
      <c r="C279" s="241"/>
      <c r="D279" s="231" t="s">
        <v>126</v>
      </c>
      <c r="E279" s="242" t="s">
        <v>1</v>
      </c>
      <c r="F279" s="243" t="s">
        <v>384</v>
      </c>
      <c r="G279" s="241"/>
      <c r="H279" s="244">
        <v>1263.7000000000001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126</v>
      </c>
      <c r="AU279" s="250" t="s">
        <v>86</v>
      </c>
      <c r="AV279" s="14" t="s">
        <v>86</v>
      </c>
      <c r="AW279" s="14" t="s">
        <v>32</v>
      </c>
      <c r="AX279" s="14" t="s">
        <v>84</v>
      </c>
      <c r="AY279" s="250" t="s">
        <v>118</v>
      </c>
    </row>
    <row r="280" s="2" customFormat="1" ht="37.8" customHeight="1">
      <c r="A280" s="38"/>
      <c r="B280" s="39"/>
      <c r="C280" s="215" t="s">
        <v>385</v>
      </c>
      <c r="D280" s="215" t="s">
        <v>120</v>
      </c>
      <c r="E280" s="216" t="s">
        <v>386</v>
      </c>
      <c r="F280" s="217" t="s">
        <v>387</v>
      </c>
      <c r="G280" s="218" t="s">
        <v>223</v>
      </c>
      <c r="H280" s="219">
        <v>16.25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41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124</v>
      </c>
      <c r="AT280" s="227" t="s">
        <v>120</v>
      </c>
      <c r="AU280" s="227" t="s">
        <v>86</v>
      </c>
      <c r="AY280" s="17" t="s">
        <v>118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84</v>
      </c>
      <c r="BK280" s="228">
        <f>ROUND(I280*H280,2)</f>
        <v>0</v>
      </c>
      <c r="BL280" s="17" t="s">
        <v>124</v>
      </c>
      <c r="BM280" s="227" t="s">
        <v>388</v>
      </c>
    </row>
    <row r="281" s="13" customFormat="1">
      <c r="A281" s="13"/>
      <c r="B281" s="229"/>
      <c r="C281" s="230"/>
      <c r="D281" s="231" t="s">
        <v>126</v>
      </c>
      <c r="E281" s="232" t="s">
        <v>1</v>
      </c>
      <c r="F281" s="233" t="s">
        <v>389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126</v>
      </c>
      <c r="AU281" s="239" t="s">
        <v>86</v>
      </c>
      <c r="AV281" s="13" t="s">
        <v>84</v>
      </c>
      <c r="AW281" s="13" t="s">
        <v>32</v>
      </c>
      <c r="AX281" s="13" t="s">
        <v>76</v>
      </c>
      <c r="AY281" s="239" t="s">
        <v>118</v>
      </c>
    </row>
    <row r="282" s="14" customFormat="1">
      <c r="A282" s="14"/>
      <c r="B282" s="240"/>
      <c r="C282" s="241"/>
      <c r="D282" s="231" t="s">
        <v>126</v>
      </c>
      <c r="E282" s="242" t="s">
        <v>1</v>
      </c>
      <c r="F282" s="243" t="s">
        <v>390</v>
      </c>
      <c r="G282" s="241"/>
      <c r="H282" s="244">
        <v>3.75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126</v>
      </c>
      <c r="AU282" s="250" t="s">
        <v>86</v>
      </c>
      <c r="AV282" s="14" t="s">
        <v>86</v>
      </c>
      <c r="AW282" s="14" t="s">
        <v>32</v>
      </c>
      <c r="AX282" s="14" t="s">
        <v>76</v>
      </c>
      <c r="AY282" s="250" t="s">
        <v>118</v>
      </c>
    </row>
    <row r="283" s="13" customFormat="1">
      <c r="A283" s="13"/>
      <c r="B283" s="229"/>
      <c r="C283" s="230"/>
      <c r="D283" s="231" t="s">
        <v>126</v>
      </c>
      <c r="E283" s="232" t="s">
        <v>1</v>
      </c>
      <c r="F283" s="233" t="s">
        <v>391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126</v>
      </c>
      <c r="AU283" s="239" t="s">
        <v>86</v>
      </c>
      <c r="AV283" s="13" t="s">
        <v>84</v>
      </c>
      <c r="AW283" s="13" t="s">
        <v>32</v>
      </c>
      <c r="AX283" s="13" t="s">
        <v>76</v>
      </c>
      <c r="AY283" s="239" t="s">
        <v>118</v>
      </c>
    </row>
    <row r="284" s="14" customFormat="1">
      <c r="A284" s="14"/>
      <c r="B284" s="240"/>
      <c r="C284" s="241"/>
      <c r="D284" s="231" t="s">
        <v>126</v>
      </c>
      <c r="E284" s="242" t="s">
        <v>1</v>
      </c>
      <c r="F284" s="243" t="s">
        <v>392</v>
      </c>
      <c r="G284" s="241"/>
      <c r="H284" s="244">
        <v>12.5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126</v>
      </c>
      <c r="AU284" s="250" t="s">
        <v>86</v>
      </c>
      <c r="AV284" s="14" t="s">
        <v>86</v>
      </c>
      <c r="AW284" s="14" t="s">
        <v>32</v>
      </c>
      <c r="AX284" s="14" t="s">
        <v>76</v>
      </c>
      <c r="AY284" s="250" t="s">
        <v>118</v>
      </c>
    </row>
    <row r="285" s="15" customFormat="1">
      <c r="A285" s="15"/>
      <c r="B285" s="251"/>
      <c r="C285" s="252"/>
      <c r="D285" s="231" t="s">
        <v>126</v>
      </c>
      <c r="E285" s="253" t="s">
        <v>1</v>
      </c>
      <c r="F285" s="254" t="s">
        <v>164</v>
      </c>
      <c r="G285" s="252"/>
      <c r="H285" s="255">
        <v>16.25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1" t="s">
        <v>126</v>
      </c>
      <c r="AU285" s="261" t="s">
        <v>86</v>
      </c>
      <c r="AV285" s="15" t="s">
        <v>124</v>
      </c>
      <c r="AW285" s="15" t="s">
        <v>32</v>
      </c>
      <c r="AX285" s="15" t="s">
        <v>84</v>
      </c>
      <c r="AY285" s="261" t="s">
        <v>118</v>
      </c>
    </row>
    <row r="286" s="2" customFormat="1" ht="44.25" customHeight="1">
      <c r="A286" s="38"/>
      <c r="B286" s="39"/>
      <c r="C286" s="215" t="s">
        <v>393</v>
      </c>
      <c r="D286" s="215" t="s">
        <v>120</v>
      </c>
      <c r="E286" s="216" t="s">
        <v>394</v>
      </c>
      <c r="F286" s="217" t="s">
        <v>395</v>
      </c>
      <c r="G286" s="218" t="s">
        <v>223</v>
      </c>
      <c r="H286" s="219">
        <v>110.12000000000001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41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124</v>
      </c>
      <c r="AT286" s="227" t="s">
        <v>120</v>
      </c>
      <c r="AU286" s="227" t="s">
        <v>86</v>
      </c>
      <c r="AY286" s="17" t="s">
        <v>118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84</v>
      </c>
      <c r="BK286" s="228">
        <f>ROUND(I286*H286,2)</f>
        <v>0</v>
      </c>
      <c r="BL286" s="17" t="s">
        <v>124</v>
      </c>
      <c r="BM286" s="227" t="s">
        <v>396</v>
      </c>
    </row>
    <row r="287" s="13" customFormat="1">
      <c r="A287" s="13"/>
      <c r="B287" s="229"/>
      <c r="C287" s="230"/>
      <c r="D287" s="231" t="s">
        <v>126</v>
      </c>
      <c r="E287" s="232" t="s">
        <v>1</v>
      </c>
      <c r="F287" s="233" t="s">
        <v>397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126</v>
      </c>
      <c r="AU287" s="239" t="s">
        <v>86</v>
      </c>
      <c r="AV287" s="13" t="s">
        <v>84</v>
      </c>
      <c r="AW287" s="13" t="s">
        <v>32</v>
      </c>
      <c r="AX287" s="13" t="s">
        <v>76</v>
      </c>
      <c r="AY287" s="239" t="s">
        <v>118</v>
      </c>
    </row>
    <row r="288" s="14" customFormat="1">
      <c r="A288" s="14"/>
      <c r="B288" s="240"/>
      <c r="C288" s="241"/>
      <c r="D288" s="231" t="s">
        <v>126</v>
      </c>
      <c r="E288" s="242" t="s">
        <v>1</v>
      </c>
      <c r="F288" s="243" t="s">
        <v>398</v>
      </c>
      <c r="G288" s="241"/>
      <c r="H288" s="244">
        <v>110.12000000000001</v>
      </c>
      <c r="I288" s="245"/>
      <c r="J288" s="241"/>
      <c r="K288" s="241"/>
      <c r="L288" s="246"/>
      <c r="M288" s="273"/>
      <c r="N288" s="274"/>
      <c r="O288" s="274"/>
      <c r="P288" s="274"/>
      <c r="Q288" s="274"/>
      <c r="R288" s="274"/>
      <c r="S288" s="274"/>
      <c r="T288" s="27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126</v>
      </c>
      <c r="AU288" s="250" t="s">
        <v>86</v>
      </c>
      <c r="AV288" s="14" t="s">
        <v>86</v>
      </c>
      <c r="AW288" s="14" t="s">
        <v>32</v>
      </c>
      <c r="AX288" s="14" t="s">
        <v>84</v>
      </c>
      <c r="AY288" s="250" t="s">
        <v>118</v>
      </c>
    </row>
    <row r="289" s="2" customFormat="1" ht="6.96" customHeight="1">
      <c r="A289" s="38"/>
      <c r="B289" s="66"/>
      <c r="C289" s="67"/>
      <c r="D289" s="67"/>
      <c r="E289" s="67"/>
      <c r="F289" s="67"/>
      <c r="G289" s="67"/>
      <c r="H289" s="67"/>
      <c r="I289" s="67"/>
      <c r="J289" s="67"/>
      <c r="K289" s="67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vdhekLVlY1AtBqfKOs1mloCu2cdJQQ3cE8wZg+66pxS+oibUIFk5MQJpXgjXtAE1f24UFdoJF/NtmBMOn+7UYg==" hashValue="apZBzbXXYKRrgl3lbN8VA07OxEw1aKCAmSIObhc9egZ2r3lkuTi7wtTVpF7efKz3BQ2JfIa0XDIEauqsV/hMpA==" algorithmName="SHA-512" password="CC35"/>
  <autoFilter ref="C123:K2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DESKTOP-LUEIIO9\NB01</dc:creator>
  <cp:lastModifiedBy>DESKTOP-LUEIIO9\NB01</cp:lastModifiedBy>
  <dcterms:created xsi:type="dcterms:W3CDTF">2024-10-24T08:55:51Z</dcterms:created>
  <dcterms:modified xsi:type="dcterms:W3CDTF">2024-10-24T08:55:52Z</dcterms:modified>
</cp:coreProperties>
</file>